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สมุดงานนี้" defaultThemeVersion="124226"/>
  <bookViews>
    <workbookView xWindow="11616" yWindow="0" windowWidth="11448" windowHeight="9660" tabRatio="863"/>
  </bookViews>
  <sheets>
    <sheet name="วิจัยปี61วช(ใช้ที่นี้)" sheetId="174" r:id="rId1"/>
    <sheet name="รายละเอียดเบิก61(ง1)" sheetId="166" r:id="rId2"/>
    <sheet name="รายละเอียดเบิก61(Surat)" sheetId="175" r:id="rId3"/>
  </sheets>
  <definedNames>
    <definedName name="_xlnm._FilterDatabase" localSheetId="0" hidden="1">'วิจัยปี61วช(ใช้ที่นี้)'!$A$98:$AA$385</definedName>
    <definedName name="_xlnm.Print_Titles" localSheetId="0">'วิจัยปี61วช(ใช้ที่นี้)'!$1:$2</definedName>
  </definedNames>
  <calcPr calcId="145621" iterate="1" iterateCount="120"/>
</workbook>
</file>

<file path=xl/calcChain.xml><?xml version="1.0" encoding="utf-8"?>
<calcChain xmlns="http://schemas.openxmlformats.org/spreadsheetml/2006/main">
  <c r="Q42" i="174" l="1"/>
  <c r="Q202" i="174" l="1"/>
  <c r="I235" i="175" l="1"/>
  <c r="I233" i="175" l="1"/>
  <c r="F229" i="175" l="1"/>
  <c r="F223" i="175" l="1"/>
  <c r="F216" i="175"/>
  <c r="F209" i="175" l="1"/>
  <c r="F202" i="175" l="1"/>
  <c r="F195" i="175" l="1"/>
  <c r="F190" i="175"/>
  <c r="H372" i="174" l="1"/>
  <c r="F184" i="175" l="1"/>
  <c r="F177" i="175" l="1"/>
  <c r="F171" i="175" l="1"/>
  <c r="F167" i="175" l="1"/>
  <c r="F164" i="175"/>
  <c r="F152" i="175" l="1"/>
  <c r="F142" i="175"/>
  <c r="F136" i="175"/>
  <c r="F118" i="175"/>
  <c r="F130" i="175"/>
  <c r="AB329" i="174" l="1"/>
  <c r="F111" i="175" l="1"/>
  <c r="F104" i="175" l="1"/>
  <c r="F79" i="175"/>
  <c r="F101" i="175" l="1"/>
  <c r="F44" i="175"/>
  <c r="F66" i="175" l="1"/>
  <c r="F4" i="175"/>
  <c r="F75" i="175"/>
  <c r="F34" i="175" l="1"/>
  <c r="I2" i="166" l="1"/>
  <c r="F21" i="175"/>
  <c r="G376" i="166"/>
  <c r="H397" i="174" l="1"/>
  <c r="C394" i="174"/>
  <c r="B394" i="174"/>
  <c r="H384" i="174"/>
  <c r="I376" i="174"/>
  <c r="J376" i="174" s="1"/>
  <c r="I374" i="174"/>
  <c r="J374" i="174" s="1"/>
  <c r="I371" i="174"/>
  <c r="J371" i="174" s="1"/>
  <c r="I370" i="174"/>
  <c r="J370" i="174" s="1"/>
  <c r="I369" i="174"/>
  <c r="J369" i="174" s="1"/>
  <c r="I368" i="174"/>
  <c r="J368" i="174" s="1"/>
  <c r="I367" i="174"/>
  <c r="J367" i="174" s="1"/>
  <c r="I366" i="174"/>
  <c r="J366" i="174" s="1"/>
  <c r="I365" i="174"/>
  <c r="J365" i="174" s="1"/>
  <c r="P363" i="174"/>
  <c r="P373" i="174" s="1"/>
  <c r="H363" i="174"/>
  <c r="I362" i="174"/>
  <c r="I361" i="174"/>
  <c r="M360" i="174"/>
  <c r="I360" i="174"/>
  <c r="J360" i="174" s="1"/>
  <c r="I359" i="174"/>
  <c r="I358" i="174"/>
  <c r="J358" i="174" s="1"/>
  <c r="M358" i="174" s="1"/>
  <c r="I357" i="174"/>
  <c r="I356" i="174"/>
  <c r="J356" i="174" s="1"/>
  <c r="M356" i="174" s="1"/>
  <c r="K355" i="174"/>
  <c r="I355" i="174"/>
  <c r="J355" i="174" s="1"/>
  <c r="M355" i="174" s="1"/>
  <c r="I354" i="174"/>
  <c r="I353" i="174"/>
  <c r="I352" i="174"/>
  <c r="I351" i="174"/>
  <c r="J351" i="174" s="1"/>
  <c r="M351" i="174" s="1"/>
  <c r="I350" i="174"/>
  <c r="J350" i="174" s="1"/>
  <c r="M350" i="174" s="1"/>
  <c r="I349" i="174"/>
  <c r="I348" i="174"/>
  <c r="J348" i="174" s="1"/>
  <c r="M348" i="174" s="1"/>
  <c r="I347" i="174"/>
  <c r="I346" i="174"/>
  <c r="J346" i="174" s="1"/>
  <c r="K346" i="174" s="1"/>
  <c r="I345" i="174"/>
  <c r="I344" i="174"/>
  <c r="I343" i="174"/>
  <c r="I342" i="174"/>
  <c r="J342" i="174" s="1"/>
  <c r="M342" i="174" s="1"/>
  <c r="I341" i="174"/>
  <c r="J341" i="174" s="1"/>
  <c r="K341" i="174" s="1"/>
  <c r="I340" i="174"/>
  <c r="I339" i="174"/>
  <c r="I338" i="174"/>
  <c r="J338" i="174" s="1"/>
  <c r="M338" i="174" s="1"/>
  <c r="I337" i="174"/>
  <c r="J337" i="174" s="1"/>
  <c r="K337" i="174" s="1"/>
  <c r="I336" i="174"/>
  <c r="I335" i="174"/>
  <c r="I334" i="174"/>
  <c r="I333" i="174"/>
  <c r="I332" i="174"/>
  <c r="I331" i="174"/>
  <c r="I330" i="174"/>
  <c r="I329" i="174"/>
  <c r="J329" i="174" s="1"/>
  <c r="K329" i="174" s="1"/>
  <c r="I328" i="174"/>
  <c r="I327" i="174"/>
  <c r="I326" i="174"/>
  <c r="I325" i="174"/>
  <c r="J325" i="174" s="1"/>
  <c r="K325" i="174" s="1"/>
  <c r="I324" i="174"/>
  <c r="I323" i="174"/>
  <c r="I322" i="174"/>
  <c r="I321" i="174"/>
  <c r="I320" i="174"/>
  <c r="I319" i="174"/>
  <c r="I318" i="174"/>
  <c r="J318" i="174" s="1"/>
  <c r="L318" i="174" s="1"/>
  <c r="I317" i="174"/>
  <c r="J317" i="174" s="1"/>
  <c r="L317" i="174" s="1"/>
  <c r="O317" i="174" s="1"/>
  <c r="I316" i="174"/>
  <c r="I315" i="174"/>
  <c r="I314" i="174"/>
  <c r="J314" i="174" s="1"/>
  <c r="L314" i="174" s="1"/>
  <c r="I313" i="174"/>
  <c r="J313" i="174" s="1"/>
  <c r="K313" i="174" s="1"/>
  <c r="I312" i="174"/>
  <c r="I311" i="174"/>
  <c r="I310" i="174"/>
  <c r="I309" i="174"/>
  <c r="I308" i="174"/>
  <c r="I307" i="174"/>
  <c r="I306" i="174"/>
  <c r="I305" i="174"/>
  <c r="J305" i="174" s="1"/>
  <c r="M305" i="174" s="1"/>
  <c r="I304" i="174"/>
  <c r="I303" i="174"/>
  <c r="I302" i="174"/>
  <c r="J302" i="174" s="1"/>
  <c r="M302" i="174" s="1"/>
  <c r="I301" i="174"/>
  <c r="J301" i="174" s="1"/>
  <c r="L301" i="174" s="1"/>
  <c r="I300" i="174"/>
  <c r="I299" i="174"/>
  <c r="I298" i="174"/>
  <c r="J298" i="174" s="1"/>
  <c r="M298" i="174" s="1"/>
  <c r="I297" i="174"/>
  <c r="J297" i="174" s="1"/>
  <c r="K297" i="174" s="1"/>
  <c r="I296" i="174"/>
  <c r="I295" i="174"/>
  <c r="I294" i="174"/>
  <c r="I293" i="174"/>
  <c r="I292" i="174"/>
  <c r="I291" i="174"/>
  <c r="I290" i="174"/>
  <c r="I289" i="174"/>
  <c r="J289" i="174" s="1"/>
  <c r="M289" i="174" s="1"/>
  <c r="I288" i="174"/>
  <c r="I287" i="174"/>
  <c r="I286" i="174"/>
  <c r="J286" i="174" s="1"/>
  <c r="I285" i="174"/>
  <c r="J285" i="174" s="1"/>
  <c r="L285" i="174" s="1"/>
  <c r="I284" i="174"/>
  <c r="I283" i="174"/>
  <c r="I282" i="174"/>
  <c r="J282" i="174" s="1"/>
  <c r="M282" i="174" s="1"/>
  <c r="I281" i="174"/>
  <c r="J281" i="174" s="1"/>
  <c r="K281" i="174" s="1"/>
  <c r="I280" i="174"/>
  <c r="J280" i="174" s="1"/>
  <c r="I279" i="174"/>
  <c r="J279" i="174" s="1"/>
  <c r="I278" i="174"/>
  <c r="I277" i="174"/>
  <c r="I276" i="174"/>
  <c r="I275" i="174"/>
  <c r="I274" i="174"/>
  <c r="J274" i="174" s="1"/>
  <c r="L274" i="174" s="1"/>
  <c r="J273" i="174"/>
  <c r="I273" i="174"/>
  <c r="I272" i="174"/>
  <c r="I271" i="174"/>
  <c r="I270" i="174"/>
  <c r="J270" i="174" s="1"/>
  <c r="L270" i="174" s="1"/>
  <c r="I269" i="174"/>
  <c r="J269" i="174" s="1"/>
  <c r="I268" i="174"/>
  <c r="I267" i="174"/>
  <c r="I266" i="174"/>
  <c r="J266" i="174" s="1"/>
  <c r="L266" i="174" s="1"/>
  <c r="I265" i="174"/>
  <c r="J265" i="174" s="1"/>
  <c r="I264" i="174"/>
  <c r="I263" i="174"/>
  <c r="I262" i="174"/>
  <c r="J262" i="174" s="1"/>
  <c r="L262" i="174" s="1"/>
  <c r="O262" i="174" s="1"/>
  <c r="I261" i="174"/>
  <c r="J261" i="174" s="1"/>
  <c r="I260" i="174"/>
  <c r="I259" i="174"/>
  <c r="I258" i="174"/>
  <c r="J258" i="174" s="1"/>
  <c r="L258" i="174" s="1"/>
  <c r="I257" i="174"/>
  <c r="J257" i="174" s="1"/>
  <c r="I256" i="174"/>
  <c r="I255" i="174"/>
  <c r="I254" i="174"/>
  <c r="J254" i="174" s="1"/>
  <c r="L254" i="174" s="1"/>
  <c r="I253" i="174"/>
  <c r="J253" i="174" s="1"/>
  <c r="I252" i="174"/>
  <c r="I251" i="174"/>
  <c r="I250" i="174"/>
  <c r="J250" i="174" s="1"/>
  <c r="L250" i="174" s="1"/>
  <c r="J249" i="174"/>
  <c r="I249" i="174"/>
  <c r="I248" i="174"/>
  <c r="I247" i="174"/>
  <c r="J246" i="174"/>
  <c r="L246" i="174" s="1"/>
  <c r="I246" i="174"/>
  <c r="I245" i="174"/>
  <c r="J245" i="174" s="1"/>
  <c r="I244" i="174"/>
  <c r="I243" i="174"/>
  <c r="I242" i="174"/>
  <c r="J242" i="174" s="1"/>
  <c r="L242" i="174" s="1"/>
  <c r="I241" i="174"/>
  <c r="J241" i="174" s="1"/>
  <c r="I240" i="174"/>
  <c r="I239" i="174"/>
  <c r="I238" i="174"/>
  <c r="J238" i="174" s="1"/>
  <c r="L238" i="174" s="1"/>
  <c r="I237" i="174"/>
  <c r="J237" i="174" s="1"/>
  <c r="I236" i="174"/>
  <c r="I235" i="174"/>
  <c r="I234" i="174"/>
  <c r="J234" i="174" s="1"/>
  <c r="L234" i="174" s="1"/>
  <c r="I233" i="174"/>
  <c r="J233" i="174" s="1"/>
  <c r="I232" i="174"/>
  <c r="I231" i="174"/>
  <c r="I230" i="174"/>
  <c r="J230" i="174" s="1"/>
  <c r="L230" i="174" s="1"/>
  <c r="I229" i="174"/>
  <c r="J229" i="174" s="1"/>
  <c r="I228" i="174"/>
  <c r="I227" i="174"/>
  <c r="I226" i="174"/>
  <c r="J226" i="174" s="1"/>
  <c r="L226" i="174" s="1"/>
  <c r="I225" i="174"/>
  <c r="J225" i="174" s="1"/>
  <c r="I224" i="174"/>
  <c r="I223" i="174"/>
  <c r="I222" i="174"/>
  <c r="J222" i="174" s="1"/>
  <c r="L222" i="174" s="1"/>
  <c r="I221" i="174"/>
  <c r="J221" i="174" s="1"/>
  <c r="I220" i="174"/>
  <c r="I219" i="174"/>
  <c r="I218" i="174"/>
  <c r="J218" i="174" s="1"/>
  <c r="L218" i="174" s="1"/>
  <c r="I217" i="174"/>
  <c r="J217" i="174" s="1"/>
  <c r="I216" i="174"/>
  <c r="I215" i="174"/>
  <c r="I214" i="174"/>
  <c r="J214" i="174" s="1"/>
  <c r="L214" i="174" s="1"/>
  <c r="I213" i="174"/>
  <c r="J213" i="174" s="1"/>
  <c r="I212" i="174"/>
  <c r="I211" i="174"/>
  <c r="I210" i="174"/>
  <c r="J210" i="174" s="1"/>
  <c r="L210" i="174" s="1"/>
  <c r="I209" i="174"/>
  <c r="J209" i="174" s="1"/>
  <c r="I208" i="174"/>
  <c r="I207" i="174"/>
  <c r="I206" i="174"/>
  <c r="J206" i="174" s="1"/>
  <c r="L206" i="174" s="1"/>
  <c r="I205" i="174"/>
  <c r="J205" i="174" s="1"/>
  <c r="I204" i="174"/>
  <c r="I203" i="174"/>
  <c r="I202" i="174"/>
  <c r="J202" i="174" s="1"/>
  <c r="L202" i="174" s="1"/>
  <c r="I201" i="174"/>
  <c r="J201" i="174" s="1"/>
  <c r="I200" i="174"/>
  <c r="I199" i="174"/>
  <c r="I198" i="174"/>
  <c r="J198" i="174" s="1"/>
  <c r="L198" i="174" s="1"/>
  <c r="I197" i="174"/>
  <c r="J197" i="174" s="1"/>
  <c r="L197" i="174" s="1"/>
  <c r="I196" i="174"/>
  <c r="I195" i="174"/>
  <c r="J195" i="174" s="1"/>
  <c r="I194" i="174"/>
  <c r="J194" i="174" s="1"/>
  <c r="L194" i="174" s="1"/>
  <c r="I193" i="174"/>
  <c r="I192" i="174"/>
  <c r="I191" i="174"/>
  <c r="I190" i="174"/>
  <c r="J190" i="174" s="1"/>
  <c r="L190" i="174" s="1"/>
  <c r="I189" i="174"/>
  <c r="J189" i="174" s="1"/>
  <c r="M189" i="174" s="1"/>
  <c r="I188" i="174"/>
  <c r="I187" i="174"/>
  <c r="I186" i="174"/>
  <c r="J186" i="174" s="1"/>
  <c r="L186" i="174" s="1"/>
  <c r="I185" i="174"/>
  <c r="J185" i="174" s="1"/>
  <c r="I184" i="174"/>
  <c r="I183" i="174"/>
  <c r="I182" i="174"/>
  <c r="J182" i="174" s="1"/>
  <c r="M182" i="174" s="1"/>
  <c r="I181" i="174"/>
  <c r="J181" i="174" s="1"/>
  <c r="I180" i="174"/>
  <c r="I179" i="174"/>
  <c r="J179" i="174" s="1"/>
  <c r="K179" i="174" s="1"/>
  <c r="I178" i="174"/>
  <c r="J178" i="174" s="1"/>
  <c r="I177" i="174"/>
  <c r="J177" i="174" s="1"/>
  <c r="I176" i="174"/>
  <c r="J175" i="174"/>
  <c r="I175" i="174"/>
  <c r="I174" i="174"/>
  <c r="I173" i="174"/>
  <c r="I172" i="174"/>
  <c r="I171" i="174"/>
  <c r="I170" i="174"/>
  <c r="J170" i="174" s="1"/>
  <c r="I169" i="174"/>
  <c r="J169" i="174" s="1"/>
  <c r="J168" i="174"/>
  <c r="I168" i="174"/>
  <c r="I167" i="174"/>
  <c r="J167" i="174" s="1"/>
  <c r="J166" i="174"/>
  <c r="M166" i="174" s="1"/>
  <c r="I166" i="174"/>
  <c r="J165" i="174"/>
  <c r="M165" i="174" s="1"/>
  <c r="I165" i="174"/>
  <c r="I164" i="174"/>
  <c r="J163" i="174"/>
  <c r="K163" i="174" s="1"/>
  <c r="I163" i="174"/>
  <c r="J162" i="174"/>
  <c r="L162" i="174" s="1"/>
  <c r="I162" i="174"/>
  <c r="J161" i="174"/>
  <c r="M161" i="174" s="1"/>
  <c r="I161" i="174"/>
  <c r="I160" i="174"/>
  <c r="I159" i="174"/>
  <c r="J159" i="174" s="1"/>
  <c r="I158" i="174"/>
  <c r="I157" i="174"/>
  <c r="I156" i="174"/>
  <c r="I155" i="174"/>
  <c r="I154" i="174"/>
  <c r="J154" i="174" s="1"/>
  <c r="I153" i="174"/>
  <c r="J153" i="174" s="1"/>
  <c r="I152" i="174"/>
  <c r="J152" i="174" s="1"/>
  <c r="I151" i="174"/>
  <c r="I150" i="174"/>
  <c r="I149" i="174"/>
  <c r="I148" i="174"/>
  <c r="I147" i="174"/>
  <c r="I146" i="174"/>
  <c r="I145" i="174"/>
  <c r="I144" i="174"/>
  <c r="I143" i="174"/>
  <c r="I142" i="174"/>
  <c r="I141" i="174"/>
  <c r="I140" i="174"/>
  <c r="I139" i="174"/>
  <c r="I138" i="174"/>
  <c r="I137" i="174"/>
  <c r="I136" i="174"/>
  <c r="I135" i="174"/>
  <c r="I134" i="174"/>
  <c r="I133" i="174"/>
  <c r="I132" i="174"/>
  <c r="I131" i="174"/>
  <c r="I130" i="174"/>
  <c r="I129" i="174"/>
  <c r="I128" i="174"/>
  <c r="I127" i="174"/>
  <c r="I126" i="174"/>
  <c r="I125" i="174"/>
  <c r="I124" i="174"/>
  <c r="I123" i="174"/>
  <c r="I122" i="174"/>
  <c r="I121" i="174"/>
  <c r="I120" i="174"/>
  <c r="I119" i="174"/>
  <c r="I118" i="174"/>
  <c r="I117" i="174"/>
  <c r="I116" i="174"/>
  <c r="I115" i="174"/>
  <c r="I114" i="174"/>
  <c r="I113" i="174"/>
  <c r="I112" i="174"/>
  <c r="I111" i="174"/>
  <c r="I110" i="174"/>
  <c r="J109" i="174"/>
  <c r="I109" i="174"/>
  <c r="I108" i="174"/>
  <c r="I107" i="174"/>
  <c r="J107" i="174" s="1"/>
  <c r="K107" i="174" s="1"/>
  <c r="I106" i="174"/>
  <c r="I105" i="174"/>
  <c r="I104" i="174"/>
  <c r="I103" i="174"/>
  <c r="J103" i="174" s="1"/>
  <c r="I102" i="174"/>
  <c r="J101" i="174"/>
  <c r="I101" i="174"/>
  <c r="I100" i="174"/>
  <c r="I99" i="174"/>
  <c r="J99" i="174" s="1"/>
  <c r="I98" i="174"/>
  <c r="I97" i="174"/>
  <c r="I96" i="174"/>
  <c r="I95" i="174"/>
  <c r="I94" i="174"/>
  <c r="I93" i="174"/>
  <c r="J93" i="174" s="1"/>
  <c r="I92" i="174"/>
  <c r="I91" i="174"/>
  <c r="I90" i="174"/>
  <c r="I89" i="174"/>
  <c r="I88" i="174"/>
  <c r="I87" i="174"/>
  <c r="I86" i="174"/>
  <c r="I85" i="174"/>
  <c r="J85" i="174" s="1"/>
  <c r="I84" i="174"/>
  <c r="I83" i="174"/>
  <c r="I82" i="174"/>
  <c r="I81" i="174"/>
  <c r="I80" i="174"/>
  <c r="I79" i="174"/>
  <c r="I78" i="174"/>
  <c r="I77" i="174"/>
  <c r="I76" i="174"/>
  <c r="I75" i="174"/>
  <c r="I74" i="174"/>
  <c r="I73" i="174"/>
  <c r="I72" i="174"/>
  <c r="I71" i="174"/>
  <c r="I70" i="174"/>
  <c r="I69" i="174"/>
  <c r="J69" i="174" s="1"/>
  <c r="I68" i="174"/>
  <c r="I67" i="174"/>
  <c r="I66" i="174"/>
  <c r="I65" i="174"/>
  <c r="I64" i="174"/>
  <c r="I63" i="174"/>
  <c r="I62" i="174"/>
  <c r="I61" i="174"/>
  <c r="I60" i="174"/>
  <c r="I59" i="174"/>
  <c r="I58" i="174"/>
  <c r="I57" i="174"/>
  <c r="I56" i="174"/>
  <c r="I55" i="174"/>
  <c r="I54" i="174"/>
  <c r="I53" i="174"/>
  <c r="I52" i="174"/>
  <c r="I51" i="174"/>
  <c r="I50" i="174"/>
  <c r="I49" i="174"/>
  <c r="J49" i="174" s="1"/>
  <c r="L49" i="174" s="1"/>
  <c r="I48" i="174"/>
  <c r="I47" i="174"/>
  <c r="I46" i="174"/>
  <c r="I45" i="174"/>
  <c r="I44" i="174"/>
  <c r="I43" i="174"/>
  <c r="I42" i="174"/>
  <c r="I41" i="174"/>
  <c r="J41" i="174" s="1"/>
  <c r="L41" i="174" s="1"/>
  <c r="I40" i="174"/>
  <c r="I39" i="174"/>
  <c r="I38" i="174"/>
  <c r="I37" i="174"/>
  <c r="I36" i="174"/>
  <c r="I35" i="174"/>
  <c r="I34" i="174"/>
  <c r="I33" i="174"/>
  <c r="I32" i="174"/>
  <c r="I31" i="174"/>
  <c r="I30" i="174"/>
  <c r="I29" i="174"/>
  <c r="I28" i="174"/>
  <c r="I27" i="174"/>
  <c r="I26" i="174"/>
  <c r="I25" i="174"/>
  <c r="I24" i="174"/>
  <c r="I23" i="174"/>
  <c r="I22" i="174"/>
  <c r="I21" i="174"/>
  <c r="I20" i="174"/>
  <c r="I19" i="174"/>
  <c r="I18" i="174"/>
  <c r="I17" i="174"/>
  <c r="J17" i="174" s="1"/>
  <c r="L17" i="174" s="1"/>
  <c r="I16" i="174"/>
  <c r="I15" i="174"/>
  <c r="I14" i="174"/>
  <c r="I13" i="174"/>
  <c r="I12" i="174"/>
  <c r="I11" i="174"/>
  <c r="I10" i="174"/>
  <c r="I9" i="174"/>
  <c r="J9" i="174" s="1"/>
  <c r="L9" i="174" s="1"/>
  <c r="I8" i="174"/>
  <c r="I7" i="174"/>
  <c r="I6" i="174"/>
  <c r="I5" i="174"/>
  <c r="I4" i="174"/>
  <c r="I3" i="174"/>
  <c r="M152" i="174" l="1"/>
  <c r="L152" i="174"/>
  <c r="K152" i="174"/>
  <c r="M177" i="174"/>
  <c r="L177" i="174"/>
  <c r="K177" i="174"/>
  <c r="M181" i="174"/>
  <c r="L181" i="174"/>
  <c r="K181" i="174"/>
  <c r="M205" i="174"/>
  <c r="L205" i="174"/>
  <c r="M213" i="174"/>
  <c r="L213" i="174"/>
  <c r="M221" i="174"/>
  <c r="L221" i="174"/>
  <c r="M229" i="174"/>
  <c r="L229" i="174"/>
  <c r="M237" i="174"/>
  <c r="L237" i="174"/>
  <c r="M245" i="174"/>
  <c r="L245" i="174"/>
  <c r="M253" i="174"/>
  <c r="L253" i="174"/>
  <c r="O253" i="174" s="1"/>
  <c r="M261" i="174"/>
  <c r="L261" i="174"/>
  <c r="M269" i="174"/>
  <c r="L269" i="174"/>
  <c r="K153" i="174"/>
  <c r="M153" i="174"/>
  <c r="M178" i="174"/>
  <c r="L178" i="174"/>
  <c r="L161" i="174"/>
  <c r="M162" i="174"/>
  <c r="L165" i="174"/>
  <c r="O165" i="174" s="1"/>
  <c r="K285" i="174"/>
  <c r="M301" i="174"/>
  <c r="K305" i="174"/>
  <c r="M313" i="174"/>
  <c r="K317" i="174"/>
  <c r="M317" i="174"/>
  <c r="K338" i="174"/>
  <c r="N338" i="174" s="1"/>
  <c r="K342" i="174"/>
  <c r="M346" i="174"/>
  <c r="K350" i="174"/>
  <c r="K351" i="174"/>
  <c r="K161" i="174"/>
  <c r="K165" i="174"/>
  <c r="M285" i="174"/>
  <c r="M297" i="174"/>
  <c r="K301" i="174"/>
  <c r="H373" i="174"/>
  <c r="H378" i="174" s="1"/>
  <c r="H375" i="174"/>
  <c r="N325" i="174"/>
  <c r="Q325" i="174" s="1"/>
  <c r="M170" i="174"/>
  <c r="L170" i="174"/>
  <c r="M169" i="174"/>
  <c r="L169" i="174"/>
  <c r="K169" i="174"/>
  <c r="M154" i="174"/>
  <c r="L154" i="174"/>
  <c r="J23" i="174"/>
  <c r="J30" i="174"/>
  <c r="J53" i="174"/>
  <c r="J59" i="174"/>
  <c r="J68" i="174"/>
  <c r="L68" i="174" s="1"/>
  <c r="J102" i="174"/>
  <c r="J114" i="174"/>
  <c r="J130" i="174"/>
  <c r="J146" i="174"/>
  <c r="J15" i="174"/>
  <c r="J22" i="174"/>
  <c r="J28" i="174"/>
  <c r="M28" i="174" s="1"/>
  <c r="J42" i="174"/>
  <c r="J5" i="174"/>
  <c r="J7" i="174"/>
  <c r="J11" i="174"/>
  <c r="J14" i="174"/>
  <c r="J16" i="174"/>
  <c r="J20" i="174"/>
  <c r="M20" i="174" s="1"/>
  <c r="J25" i="174"/>
  <c r="L25" i="174" s="1"/>
  <c r="J34" i="174"/>
  <c r="J37" i="174"/>
  <c r="J39" i="174"/>
  <c r="J43" i="174"/>
  <c r="J46" i="174"/>
  <c r="J48" i="174"/>
  <c r="J52" i="174"/>
  <c r="M52" i="174" s="1"/>
  <c r="J57" i="174"/>
  <c r="L57" i="174" s="1"/>
  <c r="O57" i="174" s="1"/>
  <c r="J66" i="174"/>
  <c r="J71" i="174"/>
  <c r="J74" i="174"/>
  <c r="L74" i="174" s="1"/>
  <c r="J77" i="174"/>
  <c r="J79" i="174"/>
  <c r="J82" i="174"/>
  <c r="L82" i="174" s="1"/>
  <c r="J87" i="174"/>
  <c r="J90" i="174"/>
  <c r="L90" i="174" s="1"/>
  <c r="J95" i="174"/>
  <c r="J98" i="174"/>
  <c r="J106" i="174"/>
  <c r="J112" i="174"/>
  <c r="J116" i="174"/>
  <c r="J120" i="174"/>
  <c r="J124" i="174"/>
  <c r="J128" i="174"/>
  <c r="J132" i="174"/>
  <c r="J136" i="174"/>
  <c r="J140" i="174"/>
  <c r="J144" i="174"/>
  <c r="J148" i="174"/>
  <c r="N152" i="174"/>
  <c r="Q152" i="174" s="1"/>
  <c r="N153" i="174"/>
  <c r="Q153" i="174" s="1"/>
  <c r="N161" i="174"/>
  <c r="Q161" i="174" s="1"/>
  <c r="N163" i="174"/>
  <c r="N165" i="174"/>
  <c r="Q165" i="174" s="1"/>
  <c r="J184" i="174"/>
  <c r="J188" i="174"/>
  <c r="L189" i="174"/>
  <c r="J191" i="174"/>
  <c r="J200" i="174"/>
  <c r="M209" i="174"/>
  <c r="K209" i="174"/>
  <c r="L209" i="174"/>
  <c r="J212" i="174"/>
  <c r="J231" i="174"/>
  <c r="M241" i="174"/>
  <c r="K241" i="174"/>
  <c r="L241" i="174"/>
  <c r="J244" i="174"/>
  <c r="J263" i="174"/>
  <c r="M273" i="174"/>
  <c r="K273" i="174"/>
  <c r="L273" i="174"/>
  <c r="J276" i="174"/>
  <c r="M276" i="174" s="1"/>
  <c r="K286" i="174"/>
  <c r="M286" i="174"/>
  <c r="J293" i="174"/>
  <c r="J299" i="174"/>
  <c r="J309" i="174"/>
  <c r="J328" i="174"/>
  <c r="M328" i="174" s="1"/>
  <c r="J335" i="174"/>
  <c r="J354" i="174"/>
  <c r="J357" i="174"/>
  <c r="K357" i="174" s="1"/>
  <c r="N357" i="174"/>
  <c r="Q357" i="174" s="1"/>
  <c r="J21" i="174"/>
  <c r="J27" i="174"/>
  <c r="J36" i="174"/>
  <c r="M36" i="174" s="1"/>
  <c r="J50" i="174"/>
  <c r="J64" i="174"/>
  <c r="J118" i="174"/>
  <c r="J134" i="174"/>
  <c r="J150" i="174"/>
  <c r="M257" i="174"/>
  <c r="K257" i="174"/>
  <c r="L257" i="174"/>
  <c r="J10" i="174"/>
  <c r="J6" i="174"/>
  <c r="J8" i="174"/>
  <c r="J12" i="174"/>
  <c r="M12" i="174" s="1"/>
  <c r="J26" i="174"/>
  <c r="J29" i="174"/>
  <c r="J31" i="174"/>
  <c r="J35" i="174"/>
  <c r="J38" i="174"/>
  <c r="J40" i="174"/>
  <c r="J44" i="174"/>
  <c r="M44" i="174" s="1"/>
  <c r="J58" i="174"/>
  <c r="J61" i="174"/>
  <c r="J63" i="174"/>
  <c r="J67" i="174"/>
  <c r="J70" i="174"/>
  <c r="J72" i="174"/>
  <c r="L72" i="174" s="1"/>
  <c r="J75" i="174"/>
  <c r="J78" i="174"/>
  <c r="J80" i="174"/>
  <c r="L80" i="174" s="1"/>
  <c r="J83" i="174"/>
  <c r="J86" i="174"/>
  <c r="J88" i="174"/>
  <c r="L88" i="174" s="1"/>
  <c r="J91" i="174"/>
  <c r="J94" i="174"/>
  <c r="J96" i="174"/>
  <c r="L96" i="174" s="1"/>
  <c r="J104" i="174"/>
  <c r="N107" i="174"/>
  <c r="Q107" i="174" s="1"/>
  <c r="J113" i="174"/>
  <c r="J117" i="174"/>
  <c r="J121" i="174"/>
  <c r="J125" i="174"/>
  <c r="J129" i="174"/>
  <c r="J133" i="174"/>
  <c r="J137" i="174"/>
  <c r="J141" i="174"/>
  <c r="J145" i="174"/>
  <c r="J149" i="174"/>
  <c r="J156" i="174"/>
  <c r="J172" i="174"/>
  <c r="J192" i="174"/>
  <c r="J196" i="174"/>
  <c r="J207" i="174"/>
  <c r="M217" i="174"/>
  <c r="K217" i="174"/>
  <c r="L217" i="174"/>
  <c r="J220" i="174"/>
  <c r="J239" i="174"/>
  <c r="M249" i="174"/>
  <c r="K249" i="174"/>
  <c r="N249" i="174" s="1"/>
  <c r="Q249" i="174" s="1"/>
  <c r="L249" i="174"/>
  <c r="J252" i="174"/>
  <c r="N257" i="174"/>
  <c r="Q257" i="174" s="1"/>
  <c r="J271" i="174"/>
  <c r="J294" i="174"/>
  <c r="M294" i="174" s="1"/>
  <c r="J306" i="174"/>
  <c r="J310" i="174"/>
  <c r="J319" i="174"/>
  <c r="M319" i="174" s="1"/>
  <c r="J345" i="174"/>
  <c r="K345" i="174" s="1"/>
  <c r="N345" i="174" s="1"/>
  <c r="J347" i="174"/>
  <c r="J4" i="174"/>
  <c r="M4" i="174" s="1"/>
  <c r="J18" i="174"/>
  <c r="J32" i="174"/>
  <c r="J126" i="174"/>
  <c r="J142" i="174"/>
  <c r="M201" i="174"/>
  <c r="K201" i="174"/>
  <c r="J215" i="174"/>
  <c r="M225" i="174"/>
  <c r="K225" i="174"/>
  <c r="N225" i="174" s="1"/>
  <c r="Q225" i="174" s="1"/>
  <c r="L225" i="174"/>
  <c r="J228" i="174"/>
  <c r="J247" i="174"/>
  <c r="J260" i="174"/>
  <c r="J291" i="174"/>
  <c r="J316" i="174"/>
  <c r="J330" i="174"/>
  <c r="J333" i="174"/>
  <c r="K333" i="174" s="1"/>
  <c r="N333" i="174"/>
  <c r="Q333" i="174" s="1"/>
  <c r="J352" i="174"/>
  <c r="M352" i="174" s="1"/>
  <c r="J359" i="174"/>
  <c r="J55" i="174"/>
  <c r="J62" i="174"/>
  <c r="J76" i="174"/>
  <c r="L76" i="174" s="1"/>
  <c r="J84" i="174"/>
  <c r="L84" i="174" s="1"/>
  <c r="J92" i="174"/>
  <c r="L92" i="174" s="1"/>
  <c r="J110" i="174"/>
  <c r="J122" i="174"/>
  <c r="J138" i="174"/>
  <c r="M185" i="174"/>
  <c r="K185" i="174"/>
  <c r="N185" i="174" s="1"/>
  <c r="Q185" i="174" s="1"/>
  <c r="J13" i="174"/>
  <c r="J19" i="174"/>
  <c r="J24" i="174"/>
  <c r="J33" i="174"/>
  <c r="L33" i="174" s="1"/>
  <c r="J45" i="174"/>
  <c r="J47" i="174"/>
  <c r="J51" i="174"/>
  <c r="J54" i="174"/>
  <c r="J56" i="174"/>
  <c r="J60" i="174"/>
  <c r="M60" i="174" s="1"/>
  <c r="J65" i="174"/>
  <c r="L65" i="174" s="1"/>
  <c r="J73" i="174"/>
  <c r="J81" i="174"/>
  <c r="J89" i="174"/>
  <c r="J97" i="174"/>
  <c r="J100" i="174"/>
  <c r="L100" i="174" s="1"/>
  <c r="J105" i="174"/>
  <c r="K105" i="174" s="1"/>
  <c r="N105" i="174" s="1"/>
  <c r="Q105" i="174" s="1"/>
  <c r="J108" i="174"/>
  <c r="J111" i="174"/>
  <c r="J115" i="174"/>
  <c r="J119" i="174"/>
  <c r="J123" i="174"/>
  <c r="J127" i="174"/>
  <c r="J131" i="174"/>
  <c r="J135" i="174"/>
  <c r="J139" i="174"/>
  <c r="J143" i="174"/>
  <c r="J147" i="174"/>
  <c r="J151" i="174"/>
  <c r="J155" i="174"/>
  <c r="K155" i="174" s="1"/>
  <c r="N155" i="174" s="1"/>
  <c r="Q155" i="174" s="1"/>
  <c r="J157" i="174"/>
  <c r="J158" i="174"/>
  <c r="M158" i="174" s="1"/>
  <c r="J160" i="174"/>
  <c r="J164" i="174"/>
  <c r="K164" i="174" s="1"/>
  <c r="N164" i="174" s="1"/>
  <c r="Q164" i="174" s="1"/>
  <c r="N169" i="174"/>
  <c r="Q169" i="174" s="1"/>
  <c r="J171" i="174"/>
  <c r="K171" i="174" s="1"/>
  <c r="N171" i="174" s="1"/>
  <c r="Q171" i="174" s="1"/>
  <c r="J173" i="174"/>
  <c r="J174" i="174"/>
  <c r="M174" i="174" s="1"/>
  <c r="J176" i="174"/>
  <c r="J180" i="174"/>
  <c r="J183" i="174"/>
  <c r="L185" i="174"/>
  <c r="J187" i="174"/>
  <c r="K189" i="174"/>
  <c r="J193" i="174"/>
  <c r="M197" i="174"/>
  <c r="K197" i="174"/>
  <c r="J199" i="174"/>
  <c r="L201" i="174"/>
  <c r="J204" i="174"/>
  <c r="J223" i="174"/>
  <c r="M233" i="174"/>
  <c r="K233" i="174"/>
  <c r="N233" i="174" s="1"/>
  <c r="Q233" i="174" s="1"/>
  <c r="L233" i="174"/>
  <c r="J236" i="174"/>
  <c r="N241" i="174"/>
  <c r="Q241" i="174" s="1"/>
  <c r="J255" i="174"/>
  <c r="M265" i="174"/>
  <c r="K265" i="174"/>
  <c r="N265" i="174" s="1"/>
  <c r="Q265" i="174" s="1"/>
  <c r="L265" i="174"/>
  <c r="J268" i="174"/>
  <c r="N273" i="174"/>
  <c r="Q273" i="174" s="1"/>
  <c r="J296" i="174"/>
  <c r="K296" i="174" s="1"/>
  <c r="N296" i="174" s="1"/>
  <c r="Q296" i="174" s="1"/>
  <c r="J321" i="174"/>
  <c r="K321" i="174" s="1"/>
  <c r="N321" i="174" s="1"/>
  <c r="Q321" i="174" s="1"/>
  <c r="J324" i="174"/>
  <c r="M324" i="174" s="1"/>
  <c r="J208" i="174"/>
  <c r="J216" i="174"/>
  <c r="J224" i="174"/>
  <c r="J232" i="174"/>
  <c r="J240" i="174"/>
  <c r="J248" i="174"/>
  <c r="K248" i="174" s="1"/>
  <c r="N248" i="174" s="1"/>
  <c r="J256" i="174"/>
  <c r="J264" i="174"/>
  <c r="J272" i="174"/>
  <c r="J283" i="174"/>
  <c r="J303" i="174"/>
  <c r="J307" i="174"/>
  <c r="J320" i="174"/>
  <c r="M320" i="174" s="1"/>
  <c r="J322" i="174"/>
  <c r="J332" i="174"/>
  <c r="M332" i="174" s="1"/>
  <c r="J334" i="174"/>
  <c r="J339" i="174"/>
  <c r="J344" i="174"/>
  <c r="M344" i="174" s="1"/>
  <c r="J353" i="174"/>
  <c r="K353" i="174" s="1"/>
  <c r="N353" i="174" s="1"/>
  <c r="Q353" i="174" s="1"/>
  <c r="J362" i="174"/>
  <c r="M362" i="174" s="1"/>
  <c r="N355" i="174"/>
  <c r="Q355" i="174" s="1"/>
  <c r="N350" i="174"/>
  <c r="Q350" i="174" s="1"/>
  <c r="N342" i="174"/>
  <c r="Q342" i="174" s="1"/>
  <c r="N317" i="174"/>
  <c r="Q317" i="174" s="1"/>
  <c r="N301" i="174"/>
  <c r="Q301" i="174" s="1"/>
  <c r="N285" i="174"/>
  <c r="Q285" i="174" s="1"/>
  <c r="N201" i="174"/>
  <c r="Q201" i="174" s="1"/>
  <c r="J203" i="174"/>
  <c r="K205" i="174"/>
  <c r="N209" i="174"/>
  <c r="Q209" i="174" s="1"/>
  <c r="J211" i="174"/>
  <c r="K213" i="174"/>
  <c r="N217" i="174"/>
  <c r="Q217" i="174" s="1"/>
  <c r="J219" i="174"/>
  <c r="K221" i="174"/>
  <c r="J227" i="174"/>
  <c r="K229" i="174"/>
  <c r="N229" i="174" s="1"/>
  <c r="Q229" i="174" s="1"/>
  <c r="J235" i="174"/>
  <c r="K237" i="174"/>
  <c r="N237" i="174" s="1"/>
  <c r="Q237" i="174" s="1"/>
  <c r="J243" i="174"/>
  <c r="K245" i="174"/>
  <c r="N245" i="174" s="1"/>
  <c r="Q245" i="174" s="1"/>
  <c r="J251" i="174"/>
  <c r="K253" i="174"/>
  <c r="N253" i="174" s="1"/>
  <c r="Q253" i="174" s="1"/>
  <c r="J259" i="174"/>
  <c r="K261" i="174"/>
  <c r="N261" i="174" s="1"/>
  <c r="Q261" i="174" s="1"/>
  <c r="J267" i="174"/>
  <c r="K269" i="174"/>
  <c r="N269" i="174" s="1"/>
  <c r="Q269" i="174" s="1"/>
  <c r="J275" i="174"/>
  <c r="J277" i="174"/>
  <c r="J278" i="174"/>
  <c r="L278" i="174" s="1"/>
  <c r="N286" i="174"/>
  <c r="Q286" i="174" s="1"/>
  <c r="J287" i="174"/>
  <c r="J290" i="174"/>
  <c r="J295" i="174"/>
  <c r="L295" i="174" s="1"/>
  <c r="J304" i="174"/>
  <c r="K304" i="174" s="1"/>
  <c r="N304" i="174" s="1"/>
  <c r="Q304" i="174" s="1"/>
  <c r="J308" i="174"/>
  <c r="J311" i="174"/>
  <c r="L311" i="174" s="1"/>
  <c r="O311" i="174" s="1"/>
  <c r="J315" i="174"/>
  <c r="M318" i="174"/>
  <c r="J326" i="174"/>
  <c r="J331" i="174"/>
  <c r="J336" i="174"/>
  <c r="M336" i="174" s="1"/>
  <c r="J343" i="174"/>
  <c r="K358" i="174"/>
  <c r="N358" i="174" s="1"/>
  <c r="Q358" i="174" s="1"/>
  <c r="N341" i="174"/>
  <c r="Q341" i="174" s="1"/>
  <c r="N329" i="174"/>
  <c r="Q329" i="174" s="1"/>
  <c r="N313" i="174"/>
  <c r="Q313" i="174" s="1"/>
  <c r="N297" i="174"/>
  <c r="Q297" i="174" s="1"/>
  <c r="N281" i="174"/>
  <c r="Q281" i="174" s="1"/>
  <c r="N177" i="174"/>
  <c r="Q177" i="174" s="1"/>
  <c r="N179" i="174"/>
  <c r="Q179" i="174" s="1"/>
  <c r="N181" i="174"/>
  <c r="Q181" i="174" s="1"/>
  <c r="N189" i="174"/>
  <c r="Q189" i="174" s="1"/>
  <c r="N197" i="174"/>
  <c r="Q197" i="174" s="1"/>
  <c r="N205" i="174"/>
  <c r="Q205" i="174" s="1"/>
  <c r="N213" i="174"/>
  <c r="Q213" i="174" s="1"/>
  <c r="N221" i="174"/>
  <c r="Q221" i="174" s="1"/>
  <c r="J284" i="174"/>
  <c r="J288" i="174"/>
  <c r="J292" i="174"/>
  <c r="J300" i="174"/>
  <c r="K300" i="174" s="1"/>
  <c r="N300" i="174"/>
  <c r="Q300" i="174" s="1"/>
  <c r="J312" i="174"/>
  <c r="K312" i="174" s="1"/>
  <c r="N312" i="174" s="1"/>
  <c r="J323" i="174"/>
  <c r="J327" i="174"/>
  <c r="J340" i="174"/>
  <c r="M340" i="174" s="1"/>
  <c r="J349" i="174"/>
  <c r="K349" i="174" s="1"/>
  <c r="N349" i="174"/>
  <c r="Q349" i="174" s="1"/>
  <c r="J361" i="174"/>
  <c r="K361" i="174" s="1"/>
  <c r="N361" i="174" s="1"/>
  <c r="Q361" i="174" s="1"/>
  <c r="N351" i="174"/>
  <c r="Q351" i="174" s="1"/>
  <c r="N346" i="174"/>
  <c r="N337" i="174"/>
  <c r="Q337" i="174" s="1"/>
  <c r="N305" i="174"/>
  <c r="Q305" i="174" s="1"/>
  <c r="L21" i="174"/>
  <c r="K21" i="174"/>
  <c r="N21" i="174" s="1"/>
  <c r="Q21" i="174" s="1"/>
  <c r="M21" i="174"/>
  <c r="L27" i="174"/>
  <c r="M27" i="174"/>
  <c r="K27" i="174"/>
  <c r="N27" i="174" s="1"/>
  <c r="Q27" i="174" s="1"/>
  <c r="L53" i="174"/>
  <c r="M53" i="174"/>
  <c r="K53" i="174"/>
  <c r="N53" i="174" s="1"/>
  <c r="Q53" i="174" s="1"/>
  <c r="L15" i="174"/>
  <c r="K15" i="174"/>
  <c r="N15" i="174" s="1"/>
  <c r="Q15" i="174" s="1"/>
  <c r="M15" i="174"/>
  <c r="L19" i="174"/>
  <c r="M19" i="174"/>
  <c r="K19" i="174"/>
  <c r="N19" i="174" s="1"/>
  <c r="Q19" i="174" s="1"/>
  <c r="L45" i="174"/>
  <c r="M45" i="174"/>
  <c r="K45" i="174"/>
  <c r="N45" i="174" s="1"/>
  <c r="Q45" i="174" s="1"/>
  <c r="L47" i="174"/>
  <c r="M47" i="174"/>
  <c r="K47" i="174"/>
  <c r="N47" i="174" s="1"/>
  <c r="Q47" i="174" s="1"/>
  <c r="L51" i="174"/>
  <c r="M51" i="174"/>
  <c r="K51" i="174"/>
  <c r="N51" i="174" s="1"/>
  <c r="Q51" i="174" s="1"/>
  <c r="K73" i="174"/>
  <c r="N73" i="174" s="1"/>
  <c r="Q73" i="174" s="1"/>
  <c r="L73" i="174"/>
  <c r="M73" i="174"/>
  <c r="K81" i="174"/>
  <c r="N81" i="174" s="1"/>
  <c r="Q81" i="174" s="1"/>
  <c r="L81" i="174"/>
  <c r="M81" i="174"/>
  <c r="K89" i="174"/>
  <c r="N89" i="174" s="1"/>
  <c r="Q89" i="174" s="1"/>
  <c r="L89" i="174"/>
  <c r="M89" i="174"/>
  <c r="M97" i="174"/>
  <c r="L97" i="174"/>
  <c r="K97" i="174"/>
  <c r="N97" i="174" s="1"/>
  <c r="Q97" i="174" s="1"/>
  <c r="L5" i="174"/>
  <c r="K5" i="174"/>
  <c r="N5" i="174" s="1"/>
  <c r="M5" i="174"/>
  <c r="L7" i="174"/>
  <c r="K7" i="174"/>
  <c r="N7" i="174" s="1"/>
  <c r="Q7" i="174" s="1"/>
  <c r="M7" i="174"/>
  <c r="L11" i="174"/>
  <c r="O11" i="174" s="1"/>
  <c r="M11" i="174"/>
  <c r="K11" i="174"/>
  <c r="N11" i="174" s="1"/>
  <c r="Q11" i="174" s="1"/>
  <c r="L37" i="174"/>
  <c r="M37" i="174"/>
  <c r="K37" i="174"/>
  <c r="N37" i="174" s="1"/>
  <c r="Q37" i="174" s="1"/>
  <c r="L39" i="174"/>
  <c r="K39" i="174"/>
  <c r="N39" i="174" s="1"/>
  <c r="Q39" i="174" s="1"/>
  <c r="M39" i="174"/>
  <c r="L43" i="174"/>
  <c r="K43" i="174"/>
  <c r="N43" i="174" s="1"/>
  <c r="Q43" i="174" s="1"/>
  <c r="M43" i="174"/>
  <c r="L71" i="174"/>
  <c r="K71" i="174"/>
  <c r="N71" i="174" s="1"/>
  <c r="Q71" i="174" s="1"/>
  <c r="M71" i="174"/>
  <c r="L79" i="174"/>
  <c r="K79" i="174"/>
  <c r="N79" i="174" s="1"/>
  <c r="Q79" i="174" s="1"/>
  <c r="M79" i="174"/>
  <c r="L87" i="174"/>
  <c r="K87" i="174"/>
  <c r="N87" i="174" s="1"/>
  <c r="Q87" i="174" s="1"/>
  <c r="M87" i="174"/>
  <c r="L95" i="174"/>
  <c r="K95" i="174"/>
  <c r="N95" i="174" s="1"/>
  <c r="Q95" i="174" s="1"/>
  <c r="M95" i="174"/>
  <c r="L29" i="174"/>
  <c r="M29" i="174"/>
  <c r="K29" i="174"/>
  <c r="N29" i="174" s="1"/>
  <c r="Q29" i="174" s="1"/>
  <c r="L31" i="174"/>
  <c r="M31" i="174"/>
  <c r="K31" i="174"/>
  <c r="N31" i="174" s="1"/>
  <c r="Q31" i="174" s="1"/>
  <c r="L35" i="174"/>
  <c r="O35" i="174" s="1"/>
  <c r="M35" i="174"/>
  <c r="K35" i="174"/>
  <c r="N35" i="174" s="1"/>
  <c r="Q35" i="174" s="1"/>
  <c r="L61" i="174"/>
  <c r="M61" i="174"/>
  <c r="K61" i="174"/>
  <c r="N61" i="174" s="1"/>
  <c r="Q61" i="174" s="1"/>
  <c r="L63" i="174"/>
  <c r="O63" i="174" s="1"/>
  <c r="M63" i="174"/>
  <c r="K63" i="174"/>
  <c r="N63" i="174" s="1"/>
  <c r="Q63" i="174" s="1"/>
  <c r="K67" i="174"/>
  <c r="N67" i="174" s="1"/>
  <c r="L67" i="174"/>
  <c r="O67" i="174" s="1"/>
  <c r="M67" i="174"/>
  <c r="K75" i="174"/>
  <c r="N75" i="174" s="1"/>
  <c r="Q75" i="174" s="1"/>
  <c r="L75" i="174"/>
  <c r="M75" i="174"/>
  <c r="L83" i="174"/>
  <c r="K83" i="174"/>
  <c r="N83" i="174" s="1"/>
  <c r="Q83" i="174" s="1"/>
  <c r="M83" i="174"/>
  <c r="K91" i="174"/>
  <c r="N91" i="174" s="1"/>
  <c r="Q91" i="174" s="1"/>
  <c r="L91" i="174"/>
  <c r="M91" i="174"/>
  <c r="L23" i="174"/>
  <c r="O23" i="174" s="1"/>
  <c r="K23" i="174"/>
  <c r="N23" i="174" s="1"/>
  <c r="Q23" i="174" s="1"/>
  <c r="M23" i="174"/>
  <c r="L55" i="174"/>
  <c r="M55" i="174"/>
  <c r="K55" i="174"/>
  <c r="N55" i="174" s="1"/>
  <c r="Q55" i="174" s="1"/>
  <c r="L59" i="174"/>
  <c r="M59" i="174"/>
  <c r="K59" i="174"/>
  <c r="N59" i="174" s="1"/>
  <c r="Q59" i="174" s="1"/>
  <c r="L13" i="174"/>
  <c r="M13" i="174"/>
  <c r="K13" i="174"/>
  <c r="N13" i="174" s="1"/>
  <c r="Q13" i="174" s="1"/>
  <c r="I363" i="174"/>
  <c r="I373" i="174" s="1"/>
  <c r="I383" i="174" s="1"/>
  <c r="K9" i="174"/>
  <c r="N9" i="174" s="1"/>
  <c r="Q9" i="174" s="1"/>
  <c r="K10" i="174"/>
  <c r="N10" i="174" s="1"/>
  <c r="Q10" i="174" s="1"/>
  <c r="K17" i="174"/>
  <c r="N17" i="174" s="1"/>
  <c r="Q17" i="174" s="1"/>
  <c r="K18" i="174"/>
  <c r="N18" i="174" s="1"/>
  <c r="Q18" i="174" s="1"/>
  <c r="K25" i="174"/>
  <c r="N25" i="174" s="1"/>
  <c r="Q25" i="174" s="1"/>
  <c r="K26" i="174"/>
  <c r="N26" i="174" s="1"/>
  <c r="Q26" i="174" s="1"/>
  <c r="K41" i="174"/>
  <c r="N41" i="174" s="1"/>
  <c r="Q41" i="174" s="1"/>
  <c r="K42" i="174"/>
  <c r="N42" i="174" s="1"/>
  <c r="K58" i="174"/>
  <c r="N58" i="174" s="1"/>
  <c r="Q58" i="174" s="1"/>
  <c r="K65" i="174"/>
  <c r="N65" i="174" s="1"/>
  <c r="Q65" i="174" s="1"/>
  <c r="K66" i="174"/>
  <c r="N66" i="174" s="1"/>
  <c r="Q66" i="174" s="1"/>
  <c r="K76" i="174"/>
  <c r="N76" i="174" s="1"/>
  <c r="Q76" i="174" s="1"/>
  <c r="M77" i="174"/>
  <c r="K84" i="174"/>
  <c r="N84" i="174" s="1"/>
  <c r="Q84" i="174" s="1"/>
  <c r="L10" i="174"/>
  <c r="M17" i="174"/>
  <c r="L18" i="174"/>
  <c r="K20" i="174"/>
  <c r="N20" i="174" s="1"/>
  <c r="Q20" i="174" s="1"/>
  <c r="M25" i="174"/>
  <c r="L26" i="174"/>
  <c r="K28" i="174"/>
  <c r="N28" i="174" s="1"/>
  <c r="Q28" i="174" s="1"/>
  <c r="M33" i="174"/>
  <c r="L42" i="174"/>
  <c r="M49" i="174"/>
  <c r="L50" i="174"/>
  <c r="K52" i="174"/>
  <c r="N52" i="174" s="1"/>
  <c r="Q52" i="174" s="1"/>
  <c r="M57" i="174"/>
  <c r="M65" i="174"/>
  <c r="L66" i="174"/>
  <c r="M72" i="174"/>
  <c r="K74" i="174"/>
  <c r="N74" i="174" s="1"/>
  <c r="Q74" i="174" s="1"/>
  <c r="M80" i="174"/>
  <c r="K82" i="174"/>
  <c r="N82" i="174" s="1"/>
  <c r="Q82" i="174" s="1"/>
  <c r="M88" i="174"/>
  <c r="K90" i="174"/>
  <c r="N90" i="174" s="1"/>
  <c r="Q90" i="174" s="1"/>
  <c r="M96" i="174"/>
  <c r="M108" i="174"/>
  <c r="L108" i="174"/>
  <c r="K108" i="174"/>
  <c r="N108" i="174" s="1"/>
  <c r="Q108" i="174" s="1"/>
  <c r="M115" i="174"/>
  <c r="L115" i="174"/>
  <c r="K115" i="174"/>
  <c r="N115" i="174" s="1"/>
  <c r="Q115" i="174" s="1"/>
  <c r="M119" i="174"/>
  <c r="L119" i="174"/>
  <c r="K119" i="174"/>
  <c r="N119" i="174" s="1"/>
  <c r="Q119" i="174" s="1"/>
  <c r="K123" i="174"/>
  <c r="N123" i="174" s="1"/>
  <c r="Q123" i="174" s="1"/>
  <c r="M123" i="174"/>
  <c r="L123" i="174"/>
  <c r="M127" i="174"/>
  <c r="L127" i="174"/>
  <c r="K127" i="174"/>
  <c r="N127" i="174" s="1"/>
  <c r="Q127" i="174" s="1"/>
  <c r="M131" i="174"/>
  <c r="L131" i="174"/>
  <c r="K131" i="174"/>
  <c r="N131" i="174" s="1"/>
  <c r="Q131" i="174" s="1"/>
  <c r="M135" i="174"/>
  <c r="L135" i="174"/>
  <c r="K135" i="174"/>
  <c r="N135" i="174" s="1"/>
  <c r="Q135" i="174" s="1"/>
  <c r="M139" i="174"/>
  <c r="L139" i="174"/>
  <c r="O139" i="174" s="1"/>
  <c r="K139" i="174"/>
  <c r="N139" i="174" s="1"/>
  <c r="M143" i="174"/>
  <c r="L143" i="174"/>
  <c r="K143" i="174"/>
  <c r="N143" i="174" s="1"/>
  <c r="Q143" i="174" s="1"/>
  <c r="M147" i="174"/>
  <c r="L147" i="174"/>
  <c r="K147" i="174"/>
  <c r="N147" i="174" s="1"/>
  <c r="Q147" i="174" s="1"/>
  <c r="K151" i="174"/>
  <c r="N151" i="174" s="1"/>
  <c r="Q151" i="174" s="1"/>
  <c r="M151" i="174"/>
  <c r="L151" i="174"/>
  <c r="L164" i="174"/>
  <c r="M164" i="174"/>
  <c r="L4" i="174"/>
  <c r="O4" i="174" s="1"/>
  <c r="K6" i="174"/>
  <c r="N6" i="174" s="1"/>
  <c r="Q6" i="174" s="1"/>
  <c r="M10" i="174"/>
  <c r="L12" i="174"/>
  <c r="K14" i="174"/>
  <c r="N14" i="174" s="1"/>
  <c r="Q14" i="174" s="1"/>
  <c r="M18" i="174"/>
  <c r="L20" i="174"/>
  <c r="K22" i="174"/>
  <c r="N22" i="174" s="1"/>
  <c r="Q22" i="174" s="1"/>
  <c r="M26" i="174"/>
  <c r="L28" i="174"/>
  <c r="K30" i="174"/>
  <c r="N30" i="174" s="1"/>
  <c r="Q30" i="174" s="1"/>
  <c r="M34" i="174"/>
  <c r="L36" i="174"/>
  <c r="K38" i="174"/>
  <c r="N38" i="174" s="1"/>
  <c r="Q38" i="174" s="1"/>
  <c r="M42" i="174"/>
  <c r="L44" i="174"/>
  <c r="K46" i="174"/>
  <c r="N46" i="174" s="1"/>
  <c r="Q46" i="174" s="1"/>
  <c r="M50" i="174"/>
  <c r="L52" i="174"/>
  <c r="K54" i="174"/>
  <c r="N54" i="174" s="1"/>
  <c r="Q54" i="174" s="1"/>
  <c r="M58" i="174"/>
  <c r="L60" i="174"/>
  <c r="K62" i="174"/>
  <c r="N62" i="174" s="1"/>
  <c r="M66" i="174"/>
  <c r="M70" i="174"/>
  <c r="K72" i="174"/>
  <c r="N72" i="174" s="1"/>
  <c r="Q72" i="174" s="1"/>
  <c r="M78" i="174"/>
  <c r="K80" i="174"/>
  <c r="N80" i="174" s="1"/>
  <c r="Q80" i="174" s="1"/>
  <c r="M86" i="174"/>
  <c r="K88" i="174"/>
  <c r="N88" i="174" s="1"/>
  <c r="Q88" i="174" s="1"/>
  <c r="M94" i="174"/>
  <c r="K96" i="174"/>
  <c r="N96" i="174" s="1"/>
  <c r="Q96" i="174" s="1"/>
  <c r="M99" i="174"/>
  <c r="L99" i="174"/>
  <c r="K99" i="174"/>
  <c r="N99" i="174" s="1"/>
  <c r="Q99" i="174" s="1"/>
  <c r="L106" i="174"/>
  <c r="K106" i="174"/>
  <c r="N106" i="174" s="1"/>
  <c r="Q106" i="174" s="1"/>
  <c r="M106" i="174"/>
  <c r="L112" i="174"/>
  <c r="K112" i="174"/>
  <c r="N112" i="174" s="1"/>
  <c r="Q112" i="174" s="1"/>
  <c r="M112" i="174"/>
  <c r="L116" i="174"/>
  <c r="K116" i="174"/>
  <c r="N116" i="174" s="1"/>
  <c r="Q116" i="174" s="1"/>
  <c r="M116" i="174"/>
  <c r="L120" i="174"/>
  <c r="K120" i="174"/>
  <c r="N120" i="174" s="1"/>
  <c r="Q120" i="174" s="1"/>
  <c r="M120" i="174"/>
  <c r="L124" i="174"/>
  <c r="O124" i="174" s="1"/>
  <c r="K124" i="174"/>
  <c r="N124" i="174" s="1"/>
  <c r="M124" i="174"/>
  <c r="L128" i="174"/>
  <c r="K128" i="174"/>
  <c r="N128" i="174" s="1"/>
  <c r="Q128" i="174" s="1"/>
  <c r="M128" i="174"/>
  <c r="L132" i="174"/>
  <c r="K132" i="174"/>
  <c r="N132" i="174" s="1"/>
  <c r="Q132" i="174" s="1"/>
  <c r="M132" i="174"/>
  <c r="L136" i="174"/>
  <c r="K136" i="174"/>
  <c r="N136" i="174" s="1"/>
  <c r="Q136" i="174" s="1"/>
  <c r="M136" i="174"/>
  <c r="L140" i="174"/>
  <c r="K140" i="174"/>
  <c r="N140" i="174" s="1"/>
  <c r="Q140" i="174" s="1"/>
  <c r="M140" i="174"/>
  <c r="M144" i="174"/>
  <c r="L144" i="174"/>
  <c r="O144" i="174" s="1"/>
  <c r="K144" i="174"/>
  <c r="N144" i="174" s="1"/>
  <c r="L148" i="174"/>
  <c r="K148" i="174"/>
  <c r="N148" i="174" s="1"/>
  <c r="Q148" i="174" s="1"/>
  <c r="M148" i="174"/>
  <c r="M68" i="174"/>
  <c r="K69" i="174"/>
  <c r="N69" i="174" s="1"/>
  <c r="Q69" i="174" s="1"/>
  <c r="L69" i="174"/>
  <c r="O69" i="174" s="1"/>
  <c r="M76" i="174"/>
  <c r="L77" i="174"/>
  <c r="K77" i="174"/>
  <c r="N77" i="174" s="1"/>
  <c r="Q77" i="174" s="1"/>
  <c r="M84" i="174"/>
  <c r="L85" i="174"/>
  <c r="K85" i="174"/>
  <c r="N85" i="174" s="1"/>
  <c r="Q85" i="174" s="1"/>
  <c r="M92" i="174"/>
  <c r="K93" i="174"/>
  <c r="N93" i="174" s="1"/>
  <c r="Q93" i="174" s="1"/>
  <c r="L93" i="174"/>
  <c r="M98" i="174"/>
  <c r="K98" i="174"/>
  <c r="N98" i="174" s="1"/>
  <c r="Q98" i="174" s="1"/>
  <c r="L104" i="174"/>
  <c r="K104" i="174"/>
  <c r="N104" i="174" s="1"/>
  <c r="Q104" i="174" s="1"/>
  <c r="M104" i="174"/>
  <c r="M113" i="174"/>
  <c r="L113" i="174"/>
  <c r="K113" i="174"/>
  <c r="N113" i="174" s="1"/>
  <c r="Q113" i="174" s="1"/>
  <c r="M117" i="174"/>
  <c r="L117" i="174"/>
  <c r="K117" i="174"/>
  <c r="N117" i="174" s="1"/>
  <c r="Q117" i="174" s="1"/>
  <c r="M121" i="174"/>
  <c r="L121" i="174"/>
  <c r="K121" i="174"/>
  <c r="N121" i="174" s="1"/>
  <c r="Q121" i="174" s="1"/>
  <c r="K125" i="174"/>
  <c r="N125" i="174" s="1"/>
  <c r="Q125" i="174" s="1"/>
  <c r="M125" i="174"/>
  <c r="L125" i="174"/>
  <c r="M129" i="174"/>
  <c r="L129" i="174"/>
  <c r="O129" i="174" s="1"/>
  <c r="K129" i="174"/>
  <c r="N129" i="174" s="1"/>
  <c r="Q129" i="174" s="1"/>
  <c r="K133" i="174"/>
  <c r="N133" i="174" s="1"/>
  <c r="Q133" i="174" s="1"/>
  <c r="M133" i="174"/>
  <c r="L133" i="174"/>
  <c r="M137" i="174"/>
  <c r="L137" i="174"/>
  <c r="K137" i="174"/>
  <c r="N137" i="174" s="1"/>
  <c r="Q137" i="174" s="1"/>
  <c r="K141" i="174"/>
  <c r="N141" i="174" s="1"/>
  <c r="Q141" i="174" s="1"/>
  <c r="M141" i="174"/>
  <c r="L141" i="174"/>
  <c r="M145" i="174"/>
  <c r="L145" i="174"/>
  <c r="K145" i="174"/>
  <c r="N145" i="174" s="1"/>
  <c r="Q145" i="174" s="1"/>
  <c r="K149" i="174"/>
  <c r="N149" i="174" s="1"/>
  <c r="Q149" i="174" s="1"/>
  <c r="M149" i="174"/>
  <c r="L149" i="174"/>
  <c r="K172" i="174"/>
  <c r="N172" i="174" s="1"/>
  <c r="Q172" i="174" s="1"/>
  <c r="L172" i="174"/>
  <c r="O172" i="174" s="1"/>
  <c r="M172" i="174"/>
  <c r="J3" i="174"/>
  <c r="K68" i="174"/>
  <c r="N68" i="174" s="1"/>
  <c r="Q68" i="174" s="1"/>
  <c r="M74" i="174"/>
  <c r="M93" i="174"/>
  <c r="K100" i="174"/>
  <c r="N100" i="174" s="1"/>
  <c r="Q100" i="174" s="1"/>
  <c r="M100" i="174"/>
  <c r="L118" i="174"/>
  <c r="K118" i="174"/>
  <c r="N118" i="174" s="1"/>
  <c r="Q118" i="174" s="1"/>
  <c r="M118" i="174"/>
  <c r="M126" i="174"/>
  <c r="L126" i="174"/>
  <c r="K126" i="174"/>
  <c r="N126" i="174" s="1"/>
  <c r="Q126" i="174" s="1"/>
  <c r="M134" i="174"/>
  <c r="L134" i="174"/>
  <c r="K134" i="174"/>
  <c r="N134" i="174" s="1"/>
  <c r="Q134" i="174" s="1"/>
  <c r="M142" i="174"/>
  <c r="L142" i="174"/>
  <c r="O142" i="174" s="1"/>
  <c r="K142" i="174"/>
  <c r="N142" i="174" s="1"/>
  <c r="Q142" i="174" s="1"/>
  <c r="M146" i="174"/>
  <c r="L146" i="174"/>
  <c r="K146" i="174"/>
  <c r="N146" i="174" s="1"/>
  <c r="Q146" i="174" s="1"/>
  <c r="M150" i="174"/>
  <c r="L150" i="174"/>
  <c r="K150" i="174"/>
  <c r="N150" i="174" s="1"/>
  <c r="Q150" i="174" s="1"/>
  <c r="K156" i="174"/>
  <c r="N156" i="174" s="1"/>
  <c r="Q156" i="174" s="1"/>
  <c r="L156" i="174"/>
  <c r="M156" i="174"/>
  <c r="K180" i="174"/>
  <c r="N180" i="174" s="1"/>
  <c r="Q180" i="174" s="1"/>
  <c r="L180" i="174"/>
  <c r="M180" i="174"/>
  <c r="K33" i="174"/>
  <c r="N33" i="174" s="1"/>
  <c r="Q33" i="174" s="1"/>
  <c r="K34" i="174"/>
  <c r="N34" i="174" s="1"/>
  <c r="Q34" i="174" s="1"/>
  <c r="K49" i="174"/>
  <c r="N49" i="174" s="1"/>
  <c r="Q49" i="174" s="1"/>
  <c r="K50" i="174"/>
  <c r="N50" i="174" s="1"/>
  <c r="Q50" i="174" s="1"/>
  <c r="K57" i="174"/>
  <c r="N57" i="174" s="1"/>
  <c r="Q57" i="174" s="1"/>
  <c r="M69" i="174"/>
  <c r="M82" i="174"/>
  <c r="M85" i="174"/>
  <c r="M90" i="174"/>
  <c r="K92" i="174"/>
  <c r="N92" i="174" s="1"/>
  <c r="Q92" i="174" s="1"/>
  <c r="L98" i="174"/>
  <c r="L102" i="174"/>
  <c r="K102" i="174"/>
  <c r="N102" i="174" s="1"/>
  <c r="Q102" i="174" s="1"/>
  <c r="M102" i="174"/>
  <c r="M110" i="174"/>
  <c r="L110" i="174"/>
  <c r="K110" i="174"/>
  <c r="N110" i="174" s="1"/>
  <c r="Q110" i="174" s="1"/>
  <c r="L114" i="174"/>
  <c r="K114" i="174"/>
  <c r="N114" i="174" s="1"/>
  <c r="Q114" i="174" s="1"/>
  <c r="M114" i="174"/>
  <c r="L122" i="174"/>
  <c r="K122" i="174"/>
  <c r="N122" i="174" s="1"/>
  <c r="Q122" i="174" s="1"/>
  <c r="M122" i="174"/>
  <c r="L130" i="174"/>
  <c r="K130" i="174"/>
  <c r="N130" i="174" s="1"/>
  <c r="Q130" i="174" s="1"/>
  <c r="M130" i="174"/>
  <c r="L138" i="174"/>
  <c r="K138" i="174"/>
  <c r="N138" i="174" s="1"/>
  <c r="Q138" i="174" s="1"/>
  <c r="M138" i="174"/>
  <c r="K4" i="174"/>
  <c r="N4" i="174" s="1"/>
  <c r="Q4" i="174" s="1"/>
  <c r="M9" i="174"/>
  <c r="K12" i="174"/>
  <c r="N12" i="174" s="1"/>
  <c r="Q12" i="174" s="1"/>
  <c r="L34" i="174"/>
  <c r="K36" i="174"/>
  <c r="N36" i="174" s="1"/>
  <c r="Q36" i="174" s="1"/>
  <c r="M41" i="174"/>
  <c r="K44" i="174"/>
  <c r="N44" i="174" s="1"/>
  <c r="Q44" i="174" s="1"/>
  <c r="L58" i="174"/>
  <c r="K60" i="174"/>
  <c r="N60" i="174" s="1"/>
  <c r="Q60" i="174" s="1"/>
  <c r="M111" i="174"/>
  <c r="L111" i="174"/>
  <c r="K111" i="174"/>
  <c r="N111" i="174" s="1"/>
  <c r="Q111" i="174" s="1"/>
  <c r="K101" i="174"/>
  <c r="N101" i="174" s="1"/>
  <c r="Q101" i="174" s="1"/>
  <c r="K103" i="174"/>
  <c r="N103" i="174" s="1"/>
  <c r="Q103" i="174" s="1"/>
  <c r="K109" i="174"/>
  <c r="N109" i="174" s="1"/>
  <c r="Q109" i="174" s="1"/>
  <c r="L101" i="174"/>
  <c r="L103" i="174"/>
  <c r="L105" i="174"/>
  <c r="L107" i="174"/>
  <c r="L109" i="174"/>
  <c r="L158" i="174"/>
  <c r="O158" i="174" s="1"/>
  <c r="K159" i="174"/>
  <c r="N159" i="174" s="1"/>
  <c r="Q159" i="174" s="1"/>
  <c r="M160" i="174"/>
  <c r="K162" i="174"/>
  <c r="N162" i="174" s="1"/>
  <c r="Q162" i="174" s="1"/>
  <c r="M163" i="174"/>
  <c r="L163" i="174"/>
  <c r="O163" i="174" s="1"/>
  <c r="L174" i="174"/>
  <c r="K175" i="174"/>
  <c r="N175" i="174" s="1"/>
  <c r="Q175" i="174" s="1"/>
  <c r="M176" i="174"/>
  <c r="K178" i="174"/>
  <c r="N178" i="174" s="1"/>
  <c r="Q178" i="174" s="1"/>
  <c r="M179" i="174"/>
  <c r="L179" i="174"/>
  <c r="M184" i="174"/>
  <c r="K186" i="174"/>
  <c r="N186" i="174" s="1"/>
  <c r="Q186" i="174" s="1"/>
  <c r="M186" i="174"/>
  <c r="M192" i="174"/>
  <c r="K194" i="174"/>
  <c r="N194" i="174" s="1"/>
  <c r="Q194" i="174" s="1"/>
  <c r="M194" i="174"/>
  <c r="M200" i="174"/>
  <c r="K202" i="174"/>
  <c r="N202" i="174" s="1"/>
  <c r="M202" i="174"/>
  <c r="M208" i="174"/>
  <c r="K210" i="174"/>
  <c r="N210" i="174" s="1"/>
  <c r="Q210" i="174" s="1"/>
  <c r="M210" i="174"/>
  <c r="M216" i="174"/>
  <c r="K218" i="174"/>
  <c r="N218" i="174" s="1"/>
  <c r="Q218" i="174" s="1"/>
  <c r="M218" i="174"/>
  <c r="M224" i="174"/>
  <c r="K226" i="174"/>
  <c r="N226" i="174" s="1"/>
  <c r="Q226" i="174" s="1"/>
  <c r="M226" i="174"/>
  <c r="M232" i="174"/>
  <c r="K234" i="174"/>
  <c r="N234" i="174" s="1"/>
  <c r="Q234" i="174" s="1"/>
  <c r="M234" i="174"/>
  <c r="M240" i="174"/>
  <c r="K242" i="174"/>
  <c r="N242" i="174" s="1"/>
  <c r="Q242" i="174" s="1"/>
  <c r="M242" i="174"/>
  <c r="M248" i="174"/>
  <c r="K250" i="174"/>
  <c r="N250" i="174" s="1"/>
  <c r="Q250" i="174" s="1"/>
  <c r="M250" i="174"/>
  <c r="M256" i="174"/>
  <c r="K258" i="174"/>
  <c r="N258" i="174" s="1"/>
  <c r="Q258" i="174" s="1"/>
  <c r="M258" i="174"/>
  <c r="M264" i="174"/>
  <c r="K266" i="174"/>
  <c r="N266" i="174" s="1"/>
  <c r="Q266" i="174" s="1"/>
  <c r="M266" i="174"/>
  <c r="M272" i="174"/>
  <c r="K274" i="174"/>
  <c r="N274" i="174" s="1"/>
  <c r="Q274" i="174" s="1"/>
  <c r="M274" i="174"/>
  <c r="L281" i="174"/>
  <c r="M281" i="174"/>
  <c r="M101" i="174"/>
  <c r="M103" i="174"/>
  <c r="M105" i="174"/>
  <c r="M107" i="174"/>
  <c r="M109" i="174"/>
  <c r="K166" i="174"/>
  <c r="N166" i="174" s="1"/>
  <c r="Q166" i="174" s="1"/>
  <c r="M167" i="174"/>
  <c r="L167" i="174"/>
  <c r="O167" i="174" s="1"/>
  <c r="K168" i="174"/>
  <c r="N168" i="174" s="1"/>
  <c r="Q168" i="174" s="1"/>
  <c r="L168" i="174"/>
  <c r="K182" i="174"/>
  <c r="N182" i="174" s="1"/>
  <c r="Q182" i="174" s="1"/>
  <c r="M183" i="174"/>
  <c r="K183" i="174"/>
  <c r="N183" i="174" s="1"/>
  <c r="Q183" i="174" s="1"/>
  <c r="L183" i="174"/>
  <c r="K188" i="174"/>
  <c r="N188" i="174" s="1"/>
  <c r="Q188" i="174" s="1"/>
  <c r="L188" i="174"/>
  <c r="M191" i="174"/>
  <c r="K191" i="174"/>
  <c r="N191" i="174" s="1"/>
  <c r="Q191" i="174" s="1"/>
  <c r="L191" i="174"/>
  <c r="K196" i="174"/>
  <c r="N196" i="174" s="1"/>
  <c r="Q196" i="174" s="1"/>
  <c r="L196" i="174"/>
  <c r="M199" i="174"/>
  <c r="K199" i="174"/>
  <c r="N199" i="174" s="1"/>
  <c r="Q199" i="174" s="1"/>
  <c r="L199" i="174"/>
  <c r="K204" i="174"/>
  <c r="N204" i="174" s="1"/>
  <c r="Q204" i="174" s="1"/>
  <c r="L204" i="174"/>
  <c r="M207" i="174"/>
  <c r="K207" i="174"/>
  <c r="N207" i="174" s="1"/>
  <c r="Q207" i="174" s="1"/>
  <c r="L207" i="174"/>
  <c r="K212" i="174"/>
  <c r="N212" i="174" s="1"/>
  <c r="Q212" i="174" s="1"/>
  <c r="L212" i="174"/>
  <c r="M215" i="174"/>
  <c r="K215" i="174"/>
  <c r="N215" i="174" s="1"/>
  <c r="Q215" i="174" s="1"/>
  <c r="L215" i="174"/>
  <c r="K220" i="174"/>
  <c r="N220" i="174" s="1"/>
  <c r="Q220" i="174" s="1"/>
  <c r="L220" i="174"/>
  <c r="M223" i="174"/>
  <c r="K223" i="174"/>
  <c r="N223" i="174" s="1"/>
  <c r="Q223" i="174" s="1"/>
  <c r="L223" i="174"/>
  <c r="K228" i="174"/>
  <c r="N228" i="174" s="1"/>
  <c r="Q228" i="174" s="1"/>
  <c r="L228" i="174"/>
  <c r="M231" i="174"/>
  <c r="K231" i="174"/>
  <c r="N231" i="174" s="1"/>
  <c r="Q231" i="174" s="1"/>
  <c r="L231" i="174"/>
  <c r="K236" i="174"/>
  <c r="N236" i="174" s="1"/>
  <c r="Q236" i="174" s="1"/>
  <c r="L236" i="174"/>
  <c r="M239" i="174"/>
  <c r="K239" i="174"/>
  <c r="N239" i="174" s="1"/>
  <c r="Q239" i="174" s="1"/>
  <c r="L239" i="174"/>
  <c r="K244" i="174"/>
  <c r="N244" i="174" s="1"/>
  <c r="Q244" i="174" s="1"/>
  <c r="L244" i="174"/>
  <c r="M247" i="174"/>
  <c r="K247" i="174"/>
  <c r="N247" i="174" s="1"/>
  <c r="Q247" i="174" s="1"/>
  <c r="L247" i="174"/>
  <c r="K252" i="174"/>
  <c r="N252" i="174" s="1"/>
  <c r="Q252" i="174" s="1"/>
  <c r="L252" i="174"/>
  <c r="M255" i="174"/>
  <c r="K255" i="174"/>
  <c r="N255" i="174" s="1"/>
  <c r="Q255" i="174" s="1"/>
  <c r="L255" i="174"/>
  <c r="K260" i="174"/>
  <c r="N260" i="174" s="1"/>
  <c r="Q260" i="174" s="1"/>
  <c r="L260" i="174"/>
  <c r="M263" i="174"/>
  <c r="K263" i="174"/>
  <c r="N263" i="174" s="1"/>
  <c r="Q263" i="174" s="1"/>
  <c r="L263" i="174"/>
  <c r="K268" i="174"/>
  <c r="N268" i="174" s="1"/>
  <c r="Q268" i="174" s="1"/>
  <c r="L268" i="174"/>
  <c r="M271" i="174"/>
  <c r="K271" i="174"/>
  <c r="N271" i="174" s="1"/>
  <c r="Q271" i="174" s="1"/>
  <c r="L271" i="174"/>
  <c r="K276" i="174"/>
  <c r="N276" i="174" s="1"/>
  <c r="Q276" i="174" s="1"/>
  <c r="L276" i="174"/>
  <c r="M279" i="174"/>
  <c r="K279" i="174"/>
  <c r="N279" i="174" s="1"/>
  <c r="Q279" i="174" s="1"/>
  <c r="L279" i="174"/>
  <c r="O279" i="174" s="1"/>
  <c r="L288" i="174"/>
  <c r="M288" i="174"/>
  <c r="K288" i="174"/>
  <c r="N288" i="174" s="1"/>
  <c r="Q288" i="174" s="1"/>
  <c r="L153" i="174"/>
  <c r="K154" i="174"/>
  <c r="N154" i="174" s="1"/>
  <c r="Q154" i="174" s="1"/>
  <c r="M155" i="174"/>
  <c r="L155" i="174"/>
  <c r="L166" i="174"/>
  <c r="K167" i="174"/>
  <c r="N167" i="174" s="1"/>
  <c r="Q167" i="174" s="1"/>
  <c r="M168" i="174"/>
  <c r="K170" i="174"/>
  <c r="N170" i="174" s="1"/>
  <c r="Q170" i="174" s="1"/>
  <c r="M171" i="174"/>
  <c r="L171" i="174"/>
  <c r="L182" i="174"/>
  <c r="M188" i="174"/>
  <c r="K190" i="174"/>
  <c r="N190" i="174" s="1"/>
  <c r="Q190" i="174" s="1"/>
  <c r="M190" i="174"/>
  <c r="M196" i="174"/>
  <c r="K198" i="174"/>
  <c r="N198" i="174" s="1"/>
  <c r="Q198" i="174" s="1"/>
  <c r="M198" i="174"/>
  <c r="M204" i="174"/>
  <c r="K206" i="174"/>
  <c r="N206" i="174" s="1"/>
  <c r="Q206" i="174" s="1"/>
  <c r="M206" i="174"/>
  <c r="M212" i="174"/>
  <c r="K214" i="174"/>
  <c r="N214" i="174" s="1"/>
  <c r="Q214" i="174" s="1"/>
  <c r="M214" i="174"/>
  <c r="M220" i="174"/>
  <c r="K222" i="174"/>
  <c r="N222" i="174" s="1"/>
  <c r="Q222" i="174" s="1"/>
  <c r="M222" i="174"/>
  <c r="M228" i="174"/>
  <c r="K230" i="174"/>
  <c r="N230" i="174" s="1"/>
  <c r="Q230" i="174" s="1"/>
  <c r="M230" i="174"/>
  <c r="M236" i="174"/>
  <c r="K238" i="174"/>
  <c r="N238" i="174" s="1"/>
  <c r="Q238" i="174" s="1"/>
  <c r="M238" i="174"/>
  <c r="M244" i="174"/>
  <c r="K246" i="174"/>
  <c r="N246" i="174" s="1"/>
  <c r="Q246" i="174" s="1"/>
  <c r="M246" i="174"/>
  <c r="M252" i="174"/>
  <c r="K254" i="174"/>
  <c r="N254" i="174" s="1"/>
  <c r="Q254" i="174" s="1"/>
  <c r="M254" i="174"/>
  <c r="M260" i="174"/>
  <c r="K262" i="174"/>
  <c r="N262" i="174" s="1"/>
  <c r="Q262" i="174" s="1"/>
  <c r="M262" i="174"/>
  <c r="M268" i="174"/>
  <c r="K270" i="174"/>
  <c r="N270" i="174" s="1"/>
  <c r="Q270" i="174" s="1"/>
  <c r="M270" i="174"/>
  <c r="K278" i="174"/>
  <c r="N278" i="174" s="1"/>
  <c r="Q278" i="174" s="1"/>
  <c r="M278" i="174"/>
  <c r="K158" i="174"/>
  <c r="N158" i="174" s="1"/>
  <c r="Q158" i="174" s="1"/>
  <c r="M159" i="174"/>
  <c r="L159" i="174"/>
  <c r="K160" i="174"/>
  <c r="N160" i="174" s="1"/>
  <c r="Q160" i="174" s="1"/>
  <c r="L160" i="174"/>
  <c r="K174" i="174"/>
  <c r="N174" i="174" s="1"/>
  <c r="Q174" i="174" s="1"/>
  <c r="M175" i="174"/>
  <c r="L175" i="174"/>
  <c r="K176" i="174"/>
  <c r="N176" i="174" s="1"/>
  <c r="Q176" i="174" s="1"/>
  <c r="L176" i="174"/>
  <c r="K184" i="174"/>
  <c r="N184" i="174" s="1"/>
  <c r="Q184" i="174" s="1"/>
  <c r="L184" i="174"/>
  <c r="M187" i="174"/>
  <c r="K187" i="174"/>
  <c r="N187" i="174" s="1"/>
  <c r="Q187" i="174" s="1"/>
  <c r="L187" i="174"/>
  <c r="K192" i="174"/>
  <c r="N192" i="174" s="1"/>
  <c r="Q192" i="174" s="1"/>
  <c r="L192" i="174"/>
  <c r="M195" i="174"/>
  <c r="K195" i="174"/>
  <c r="N195" i="174" s="1"/>
  <c r="Q195" i="174" s="1"/>
  <c r="L195" i="174"/>
  <c r="K200" i="174"/>
  <c r="N200" i="174" s="1"/>
  <c r="Q200" i="174" s="1"/>
  <c r="L200" i="174"/>
  <c r="M203" i="174"/>
  <c r="K203" i="174"/>
  <c r="N203" i="174" s="1"/>
  <c r="Q203" i="174" s="1"/>
  <c r="L203" i="174"/>
  <c r="K208" i="174"/>
  <c r="N208" i="174" s="1"/>
  <c r="Q208" i="174" s="1"/>
  <c r="L208" i="174"/>
  <c r="M211" i="174"/>
  <c r="K211" i="174"/>
  <c r="N211" i="174" s="1"/>
  <c r="Q211" i="174" s="1"/>
  <c r="L211" i="174"/>
  <c r="K216" i="174"/>
  <c r="N216" i="174" s="1"/>
  <c r="Q216" i="174" s="1"/>
  <c r="L216" i="174"/>
  <c r="M219" i="174"/>
  <c r="K219" i="174"/>
  <c r="N219" i="174" s="1"/>
  <c r="Q219" i="174" s="1"/>
  <c r="L219" i="174"/>
  <c r="K224" i="174"/>
  <c r="N224" i="174" s="1"/>
  <c r="Q224" i="174" s="1"/>
  <c r="L224" i="174"/>
  <c r="M227" i="174"/>
  <c r="K227" i="174"/>
  <c r="N227" i="174" s="1"/>
  <c r="Q227" i="174" s="1"/>
  <c r="L227" i="174"/>
  <c r="K232" i="174"/>
  <c r="N232" i="174" s="1"/>
  <c r="Q232" i="174" s="1"/>
  <c r="L232" i="174"/>
  <c r="M235" i="174"/>
  <c r="K235" i="174"/>
  <c r="N235" i="174" s="1"/>
  <c r="Q235" i="174" s="1"/>
  <c r="L235" i="174"/>
  <c r="K240" i="174"/>
  <c r="N240" i="174" s="1"/>
  <c r="Q240" i="174" s="1"/>
  <c r="L240" i="174"/>
  <c r="M243" i="174"/>
  <c r="K243" i="174"/>
  <c r="N243" i="174" s="1"/>
  <c r="Q243" i="174" s="1"/>
  <c r="L243" i="174"/>
  <c r="L248" i="174"/>
  <c r="O248" i="174" s="1"/>
  <c r="M251" i="174"/>
  <c r="K251" i="174"/>
  <c r="N251" i="174" s="1"/>
  <c r="Q251" i="174" s="1"/>
  <c r="L251" i="174"/>
  <c r="K256" i="174"/>
  <c r="N256" i="174" s="1"/>
  <c r="Q256" i="174" s="1"/>
  <c r="L256" i="174"/>
  <c r="M259" i="174"/>
  <c r="K259" i="174"/>
  <c r="N259" i="174" s="1"/>
  <c r="Q259" i="174" s="1"/>
  <c r="L259" i="174"/>
  <c r="K264" i="174"/>
  <c r="N264" i="174" s="1"/>
  <c r="Q264" i="174" s="1"/>
  <c r="L264" i="174"/>
  <c r="M267" i="174"/>
  <c r="K267" i="174"/>
  <c r="N267" i="174" s="1"/>
  <c r="Q267" i="174" s="1"/>
  <c r="L267" i="174"/>
  <c r="K272" i="174"/>
  <c r="N272" i="174" s="1"/>
  <c r="Q272" i="174" s="1"/>
  <c r="L272" i="174"/>
  <c r="M275" i="174"/>
  <c r="K275" i="174"/>
  <c r="N275" i="174" s="1"/>
  <c r="Q275" i="174" s="1"/>
  <c r="L275" i="174"/>
  <c r="L280" i="174"/>
  <c r="M280" i="174"/>
  <c r="K280" i="174"/>
  <c r="N280" i="174" s="1"/>
  <c r="Q280" i="174" s="1"/>
  <c r="L290" i="174"/>
  <c r="K290" i="174"/>
  <c r="N290" i="174" s="1"/>
  <c r="Q290" i="174" s="1"/>
  <c r="M290" i="174"/>
  <c r="K283" i="174"/>
  <c r="N283" i="174" s="1"/>
  <c r="K284" i="174"/>
  <c r="N284" i="174" s="1"/>
  <c r="Q284" i="174" s="1"/>
  <c r="L286" i="174"/>
  <c r="L298" i="174"/>
  <c r="K298" i="174"/>
  <c r="N298" i="174" s="1"/>
  <c r="Q298" i="174" s="1"/>
  <c r="L300" i="174"/>
  <c r="M300" i="174"/>
  <c r="L302" i="174"/>
  <c r="K302" i="174"/>
  <c r="N302" i="174" s="1"/>
  <c r="Q302" i="174" s="1"/>
  <c r="L304" i="174"/>
  <c r="M304" i="174"/>
  <c r="L308" i="174"/>
  <c r="M308" i="174"/>
  <c r="K308" i="174"/>
  <c r="N308" i="174" s="1"/>
  <c r="Q308" i="174" s="1"/>
  <c r="L282" i="174"/>
  <c r="K282" i="174"/>
  <c r="N282" i="174" s="1"/>
  <c r="Q282" i="174" s="1"/>
  <c r="K291" i="174"/>
  <c r="N291" i="174" s="1"/>
  <c r="Q291" i="174" s="1"/>
  <c r="L294" i="174"/>
  <c r="K294" i="174"/>
  <c r="N294" i="174" s="1"/>
  <c r="Q294" i="174" s="1"/>
  <c r="L296" i="174"/>
  <c r="M296" i="174"/>
  <c r="L289" i="174"/>
  <c r="L291" i="174"/>
  <c r="M299" i="174"/>
  <c r="K299" i="174"/>
  <c r="N299" i="174" s="1"/>
  <c r="Q299" i="174" s="1"/>
  <c r="K303" i="174"/>
  <c r="N303" i="174" s="1"/>
  <c r="Q303" i="174" s="1"/>
  <c r="M303" i="174"/>
  <c r="L306" i="174"/>
  <c r="M306" i="174"/>
  <c r="K306" i="174"/>
  <c r="N306" i="174" s="1"/>
  <c r="Q306" i="174" s="1"/>
  <c r="M287" i="174"/>
  <c r="K289" i="174"/>
  <c r="N289" i="174" s="1"/>
  <c r="Q289" i="174" s="1"/>
  <c r="M291" i="174"/>
  <c r="K295" i="174"/>
  <c r="N295" i="174" s="1"/>
  <c r="Q295" i="174" s="1"/>
  <c r="M295" i="174"/>
  <c r="L299" i="174"/>
  <c r="L303" i="174"/>
  <c r="M307" i="174"/>
  <c r="L307" i="174"/>
  <c r="K307" i="174"/>
  <c r="N307" i="174" s="1"/>
  <c r="Q307" i="174" s="1"/>
  <c r="L312" i="174"/>
  <c r="O312" i="174" s="1"/>
  <c r="M312" i="174"/>
  <c r="L316" i="174"/>
  <c r="O316" i="174" s="1"/>
  <c r="M316" i="174"/>
  <c r="K316" i="174"/>
  <c r="N316" i="174" s="1"/>
  <c r="Q316" i="174" s="1"/>
  <c r="L297" i="174"/>
  <c r="L305" i="174"/>
  <c r="M311" i="174"/>
  <c r="L313" i="174"/>
  <c r="K314" i="174"/>
  <c r="N314" i="174" s="1"/>
  <c r="Q314" i="174" s="1"/>
  <c r="K315" i="174"/>
  <c r="N315" i="174" s="1"/>
  <c r="Q315" i="174" s="1"/>
  <c r="L320" i="174"/>
  <c r="K320" i="174"/>
  <c r="N320" i="174" s="1"/>
  <c r="Q320" i="174" s="1"/>
  <c r="L322" i="174"/>
  <c r="L325" i="174"/>
  <c r="M325" i="174"/>
  <c r="L328" i="174"/>
  <c r="K328" i="174"/>
  <c r="N328" i="174" s="1"/>
  <c r="Q328" i="174" s="1"/>
  <c r="L330" i="174"/>
  <c r="L333" i="174"/>
  <c r="M333" i="174"/>
  <c r="L336" i="174"/>
  <c r="K336" i="174"/>
  <c r="N336" i="174" s="1"/>
  <c r="Q336" i="174" s="1"/>
  <c r="L338" i="174"/>
  <c r="O338" i="174" s="1"/>
  <c r="Q338" i="174" s="1"/>
  <c r="L341" i="174"/>
  <c r="M341" i="174"/>
  <c r="L344" i="174"/>
  <c r="O344" i="174" s="1"/>
  <c r="K344" i="174"/>
  <c r="N344" i="174" s="1"/>
  <c r="L346" i="174"/>
  <c r="O346" i="174" s="1"/>
  <c r="L349" i="174"/>
  <c r="M349" i="174"/>
  <c r="L352" i="174"/>
  <c r="K352" i="174"/>
  <c r="N352" i="174" s="1"/>
  <c r="Q352" i="174" s="1"/>
  <c r="L354" i="174"/>
  <c r="L357" i="174"/>
  <c r="M357" i="174"/>
  <c r="L360" i="174"/>
  <c r="K360" i="174"/>
  <c r="N360" i="174" s="1"/>
  <c r="Q360" i="174" s="1"/>
  <c r="M314" i="174"/>
  <c r="L315" i="174"/>
  <c r="O315" i="174" s="1"/>
  <c r="L319" i="174"/>
  <c r="M368" i="174"/>
  <c r="L368" i="174"/>
  <c r="K368" i="174"/>
  <c r="Q368" i="174"/>
  <c r="K310" i="174"/>
  <c r="N310" i="174" s="1"/>
  <c r="K311" i="174"/>
  <c r="N311" i="174" s="1"/>
  <c r="Q311" i="174" s="1"/>
  <c r="M315" i="174"/>
  <c r="K318" i="174"/>
  <c r="N318" i="174" s="1"/>
  <c r="Q318" i="174" s="1"/>
  <c r="K319" i="174"/>
  <c r="N319" i="174" s="1"/>
  <c r="Q319" i="174" s="1"/>
  <c r="L321" i="174"/>
  <c r="M321" i="174"/>
  <c r="L324" i="174"/>
  <c r="K324" i="174"/>
  <c r="N324" i="174" s="1"/>
  <c r="Q324" i="174" s="1"/>
  <c r="L326" i="174"/>
  <c r="O326" i="174" s="1"/>
  <c r="L329" i="174"/>
  <c r="M329" i="174"/>
  <c r="L332" i="174"/>
  <c r="O332" i="174" s="1"/>
  <c r="K332" i="174"/>
  <c r="N332" i="174" s="1"/>
  <c r="Q332" i="174" s="1"/>
  <c r="L334" i="174"/>
  <c r="L337" i="174"/>
  <c r="M337" i="174"/>
  <c r="L340" i="174"/>
  <c r="K340" i="174"/>
  <c r="N340" i="174" s="1"/>
  <c r="Q340" i="174" s="1"/>
  <c r="L342" i="174"/>
  <c r="L345" i="174"/>
  <c r="O345" i="174" s="1"/>
  <c r="M345" i="174"/>
  <c r="L348" i="174"/>
  <c r="K348" i="174"/>
  <c r="N348" i="174" s="1"/>
  <c r="Q348" i="174" s="1"/>
  <c r="L350" i="174"/>
  <c r="L353" i="174"/>
  <c r="M353" i="174"/>
  <c r="L356" i="174"/>
  <c r="K356" i="174"/>
  <c r="N356" i="174" s="1"/>
  <c r="Q356" i="174" s="1"/>
  <c r="L358" i="174"/>
  <c r="M361" i="174"/>
  <c r="L361" i="174"/>
  <c r="I378" i="174"/>
  <c r="J378" i="174" s="1"/>
  <c r="H379" i="174"/>
  <c r="K365" i="174"/>
  <c r="Q365" i="174"/>
  <c r="M365" i="174"/>
  <c r="L365" i="174"/>
  <c r="K369" i="174"/>
  <c r="Q369" i="174"/>
  <c r="M369" i="174"/>
  <c r="L369" i="174"/>
  <c r="M366" i="174"/>
  <c r="L366" i="174"/>
  <c r="K366" i="174"/>
  <c r="Q366" i="174"/>
  <c r="M370" i="174"/>
  <c r="L370" i="174"/>
  <c r="K370" i="174"/>
  <c r="Q370" i="174"/>
  <c r="L323" i="174"/>
  <c r="L327" i="174"/>
  <c r="L331" i="174"/>
  <c r="L335" i="174"/>
  <c r="L339" i="174"/>
  <c r="O339" i="174" s="1"/>
  <c r="L343" i="174"/>
  <c r="L347" i="174"/>
  <c r="L351" i="174"/>
  <c r="L355" i="174"/>
  <c r="L359" i="174"/>
  <c r="K362" i="174"/>
  <c r="N362" i="174" s="1"/>
  <c r="Q362" i="174" s="1"/>
  <c r="L362" i="174"/>
  <c r="K367" i="174"/>
  <c r="Q367" i="174"/>
  <c r="M367" i="174"/>
  <c r="L367" i="174"/>
  <c r="K371" i="174"/>
  <c r="Q371" i="174"/>
  <c r="M371" i="174"/>
  <c r="L371" i="174"/>
  <c r="Q344" i="174" l="1"/>
  <c r="Q144" i="174"/>
  <c r="Q124" i="174"/>
  <c r="Q139" i="174"/>
  <c r="Q67" i="174"/>
  <c r="Q312" i="174"/>
  <c r="Q248" i="174"/>
  <c r="H377" i="174"/>
  <c r="I377" i="174" s="1"/>
  <c r="J377" i="174" s="1"/>
  <c r="I375" i="174"/>
  <c r="J375" i="174" s="1"/>
  <c r="H382" i="174"/>
  <c r="H383" i="174" s="1"/>
  <c r="H385" i="174" s="1"/>
  <c r="Q5" i="174"/>
  <c r="M277" i="174"/>
  <c r="L277" i="174"/>
  <c r="K277" i="174"/>
  <c r="N277" i="174" s="1"/>
  <c r="Q277" i="174" s="1"/>
  <c r="M173" i="174"/>
  <c r="L173" i="174"/>
  <c r="K173" i="174"/>
  <c r="N173" i="174" s="1"/>
  <c r="Q173" i="174" s="1"/>
  <c r="L86" i="174"/>
  <c r="K86" i="174"/>
  <c r="N86" i="174" s="1"/>
  <c r="Q86" i="174" s="1"/>
  <c r="L70" i="174"/>
  <c r="K70" i="174"/>
  <c r="N70" i="174" s="1"/>
  <c r="Q70" i="174" s="1"/>
  <c r="K8" i="174"/>
  <c r="N8" i="174" s="1"/>
  <c r="Q8" i="174" s="1"/>
  <c r="M8" i="174"/>
  <c r="L8" i="174"/>
  <c r="Q346" i="174"/>
  <c r="M323" i="174"/>
  <c r="K323" i="174"/>
  <c r="N323" i="174" s="1"/>
  <c r="Q323" i="174" s="1"/>
  <c r="M343" i="174"/>
  <c r="K343" i="174"/>
  <c r="N343" i="174" s="1"/>
  <c r="Q343" i="174" s="1"/>
  <c r="M331" i="174"/>
  <c r="K331" i="174"/>
  <c r="N331" i="174" s="1"/>
  <c r="Q331" i="174" s="1"/>
  <c r="M334" i="174"/>
  <c r="K334" i="174"/>
  <c r="N334" i="174" s="1"/>
  <c r="Q334" i="174" s="1"/>
  <c r="K322" i="174"/>
  <c r="N322" i="174" s="1"/>
  <c r="Q322" i="174" s="1"/>
  <c r="M322" i="174"/>
  <c r="L283" i="174"/>
  <c r="O283" i="174" s="1"/>
  <c r="Q283" i="174" s="1"/>
  <c r="M283" i="174"/>
  <c r="M157" i="174"/>
  <c r="L157" i="174"/>
  <c r="K157" i="174"/>
  <c r="N157" i="174" s="1"/>
  <c r="Q157" i="174" s="1"/>
  <c r="M54" i="174"/>
  <c r="L54" i="174"/>
  <c r="L62" i="174"/>
  <c r="O62" i="174" s="1"/>
  <c r="Q62" i="174" s="1"/>
  <c r="Q373" i="174" s="1"/>
  <c r="M62" i="174"/>
  <c r="K330" i="174"/>
  <c r="N330" i="174" s="1"/>
  <c r="Q330" i="174" s="1"/>
  <c r="M330" i="174"/>
  <c r="K347" i="174"/>
  <c r="N347" i="174" s="1"/>
  <c r="Q347" i="174" s="1"/>
  <c r="M347" i="174"/>
  <c r="L40" i="174"/>
  <c r="K40" i="174"/>
  <c r="N40" i="174" s="1"/>
  <c r="Q40" i="174" s="1"/>
  <c r="M40" i="174"/>
  <c r="K335" i="174"/>
  <c r="N335" i="174" s="1"/>
  <c r="Q335" i="174" s="1"/>
  <c r="M335" i="174"/>
  <c r="K309" i="174"/>
  <c r="N309" i="174" s="1"/>
  <c r="M309" i="174"/>
  <c r="L309" i="174"/>
  <c r="O309" i="174" s="1"/>
  <c r="K293" i="174"/>
  <c r="N293" i="174" s="1"/>
  <c r="Q293" i="174" s="1"/>
  <c r="M293" i="174"/>
  <c r="L293" i="174"/>
  <c r="L48" i="174"/>
  <c r="K48" i="174"/>
  <c r="N48" i="174" s="1"/>
  <c r="Q48" i="174" s="1"/>
  <c r="M48" i="174"/>
  <c r="L16" i="174"/>
  <c r="K16" i="174"/>
  <c r="N16" i="174" s="1"/>
  <c r="Q16" i="174" s="1"/>
  <c r="M16" i="174"/>
  <c r="L292" i="174"/>
  <c r="M292" i="174"/>
  <c r="K292" i="174"/>
  <c r="N292" i="174" s="1"/>
  <c r="Q292" i="174" s="1"/>
  <c r="L284" i="174"/>
  <c r="M284" i="174"/>
  <c r="M193" i="174"/>
  <c r="K193" i="174"/>
  <c r="N193" i="174" s="1"/>
  <c r="Q193" i="174" s="1"/>
  <c r="L193" i="174"/>
  <c r="M24" i="174"/>
  <c r="L24" i="174"/>
  <c r="K24" i="174"/>
  <c r="N24" i="174" s="1"/>
  <c r="Q24" i="174" s="1"/>
  <c r="K359" i="174"/>
  <c r="N359" i="174" s="1"/>
  <c r="Q359" i="174" s="1"/>
  <c r="M359" i="174"/>
  <c r="Q345" i="174"/>
  <c r="L310" i="174"/>
  <c r="M310" i="174"/>
  <c r="L94" i="174"/>
  <c r="K94" i="174"/>
  <c r="N94" i="174" s="1"/>
  <c r="Q94" i="174" s="1"/>
  <c r="L78" i="174"/>
  <c r="K78" i="174"/>
  <c r="N78" i="174" s="1"/>
  <c r="Q78" i="174" s="1"/>
  <c r="M6" i="174"/>
  <c r="L6" i="174"/>
  <c r="M22" i="174"/>
  <c r="L22" i="174"/>
  <c r="L30" i="174"/>
  <c r="M30" i="174"/>
  <c r="M327" i="174"/>
  <c r="K327" i="174"/>
  <c r="N327" i="174" s="1"/>
  <c r="Q327" i="174" s="1"/>
  <c r="M326" i="174"/>
  <c r="K326" i="174"/>
  <c r="N326" i="174" s="1"/>
  <c r="Q326" i="174" s="1"/>
  <c r="K287" i="174"/>
  <c r="N287" i="174" s="1"/>
  <c r="Q287" i="174" s="1"/>
  <c r="L287" i="174"/>
  <c r="K339" i="174"/>
  <c r="N339" i="174" s="1"/>
  <c r="Q339" i="174" s="1"/>
  <c r="M339" i="174"/>
  <c r="L56" i="174"/>
  <c r="M56" i="174"/>
  <c r="K56" i="174"/>
  <c r="N56" i="174" s="1"/>
  <c r="Q56" i="174" s="1"/>
  <c r="M32" i="174"/>
  <c r="L32" i="174"/>
  <c r="K32" i="174"/>
  <c r="N32" i="174" s="1"/>
  <c r="Q32" i="174" s="1"/>
  <c r="M38" i="174"/>
  <c r="L38" i="174"/>
  <c r="K64" i="174"/>
  <c r="N64" i="174" s="1"/>
  <c r="Q64" i="174" s="1"/>
  <c r="M64" i="174"/>
  <c r="L64" i="174"/>
  <c r="K354" i="174"/>
  <c r="N354" i="174" s="1"/>
  <c r="Q354" i="174" s="1"/>
  <c r="M354" i="174"/>
  <c r="Q163" i="174"/>
  <c r="M46" i="174"/>
  <c r="L46" i="174"/>
  <c r="L14" i="174"/>
  <c r="M14" i="174"/>
  <c r="I379" i="174"/>
  <c r="J379" i="174" s="1"/>
  <c r="J373" i="174"/>
  <c r="J363" i="174"/>
  <c r="L3" i="174"/>
  <c r="K3" i="174"/>
  <c r="N3" i="174" s="1"/>
  <c r="Q3" i="174" s="1"/>
  <c r="M3" i="174"/>
  <c r="O310" i="174" l="1"/>
  <c r="Q310" i="174" s="1"/>
  <c r="Q309" i="174"/>
  <c r="O363" i="174"/>
  <c r="O373" i="174" s="1"/>
  <c r="N363" i="174"/>
  <c r="N373" i="174" s="1"/>
  <c r="L363" i="174"/>
  <c r="L373" i="174" s="1"/>
  <c r="K363" i="174"/>
  <c r="M363" i="174"/>
  <c r="M373" i="174" s="1"/>
  <c r="K373" i="174"/>
  <c r="F376" i="166" l="1"/>
  <c r="J2" i="166" l="1"/>
  <c r="K2" i="166" l="1"/>
</calcChain>
</file>

<file path=xl/comments1.xml><?xml version="1.0" encoding="utf-8"?>
<comments xmlns="http://schemas.openxmlformats.org/spreadsheetml/2006/main">
  <authors>
    <author>Windows User</author>
  </authors>
  <commentList>
    <comment ref="O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เตรียม 30 สค61</t>
        </r>
      </text>
    </comment>
    <comment ref="P3" authorId="0">
      <text>
        <r>
          <rPr>
            <b/>
            <sz val="9"/>
            <color indexed="81"/>
            <rFont val="Tahoma"/>
            <family val="2"/>
          </rPr>
          <t>อว.8007/321
3 สค 62</t>
        </r>
      </text>
    </comment>
    <comment ref="O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6107/166
อนุมัติ 14 กค 61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6107/21
เบิก 15 มค 61</t>
        </r>
      </text>
    </comment>
    <comment ref="O8" authorId="0">
      <text>
        <r>
          <rPr>
            <b/>
            <sz val="9"/>
            <color indexed="81"/>
            <rFont val="Tahoma"/>
            <family val="2"/>
          </rPr>
          <t>6107/21
เบิก 15 มค 61</t>
        </r>
      </text>
    </comment>
    <comment ref="O9" authorId="0">
      <text>
        <r>
          <rPr>
            <b/>
            <sz val="9"/>
            <color indexed="81"/>
            <rFont val="Tahoma"/>
            <family val="2"/>
          </rPr>
          <t>6107/20
เบิก 15 มค 61</t>
        </r>
      </text>
    </comment>
    <comment ref="O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6107/160
อนุมัติ 2 กค 61
</t>
        </r>
      </text>
    </comment>
    <comment ref="O13" authorId="0">
      <text>
        <r>
          <rPr>
            <b/>
            <sz val="9"/>
            <color indexed="81"/>
            <rFont val="Tahoma"/>
            <family val="2"/>
          </rPr>
          <t>6107/279
อนุมัติ 19 กย 61</t>
        </r>
      </text>
    </comment>
    <comment ref="O14" authorId="0">
      <text>
        <r>
          <rPr>
            <b/>
            <sz val="9"/>
            <color indexed="81"/>
            <rFont val="Tahoma"/>
            <family val="2"/>
          </rPr>
          <t>6107/21
เบิก 15 มค 61</t>
        </r>
      </text>
    </comment>
    <comment ref="O15" authorId="0">
      <text>
        <r>
          <rPr>
            <b/>
            <sz val="9"/>
            <color indexed="81"/>
            <rFont val="Tahoma"/>
            <family val="2"/>
          </rPr>
          <t>6107/21
เบิก 15 มค 61</t>
        </r>
      </text>
    </comment>
    <comment ref="P16" authorId="0">
      <text>
        <r>
          <rPr>
            <b/>
            <sz val="9"/>
            <color indexed="81"/>
            <rFont val="Tahoma"/>
            <family val="2"/>
          </rPr>
          <t>6107/215
30 - 05 -62</t>
        </r>
      </text>
    </comment>
    <comment ref="O17" authorId="0">
      <text>
        <r>
          <rPr>
            <b/>
            <sz val="9"/>
            <color indexed="81"/>
            <rFont val="Tahoma"/>
            <family val="2"/>
          </rPr>
          <t>6107/51
6 กพ 62</t>
        </r>
      </text>
    </comment>
    <comment ref="P18" authorId="0">
      <text>
        <r>
          <rPr>
            <b/>
            <sz val="9"/>
            <color indexed="81"/>
            <rFont val="Tahoma"/>
            <family val="2"/>
          </rPr>
          <t>6107/214
30-05-62</t>
        </r>
      </text>
    </comment>
    <comment ref="P21" authorId="0">
      <text>
        <r>
          <rPr>
            <b/>
            <sz val="9"/>
            <color indexed="81"/>
            <rFont val="Tahoma"/>
            <family val="2"/>
          </rPr>
          <t xml:space="preserve">6107/290
27 มิย.62
</t>
        </r>
      </text>
    </comment>
    <comment ref="O2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6107/166
อนุมัติ 14 กค 61</t>
        </r>
      </text>
    </comment>
    <comment ref="P24" authorId="0">
      <text>
        <r>
          <rPr>
            <b/>
            <sz val="9"/>
            <color indexed="81"/>
            <rFont val="Tahoma"/>
            <family val="2"/>
          </rPr>
          <t>6107/142 
23 เมย 62</t>
        </r>
      </text>
    </comment>
    <comment ref="P25" authorId="0">
      <text>
        <r>
          <rPr>
            <b/>
            <sz val="9"/>
            <color indexed="81"/>
            <rFont val="Tahoma"/>
            <family val="2"/>
          </rPr>
          <t>394  (8 กค 62)</t>
        </r>
      </text>
    </comment>
    <comment ref="O30" authorId="0">
      <text>
        <r>
          <rPr>
            <b/>
            <sz val="9"/>
            <color indexed="81"/>
            <rFont val="Tahoma"/>
            <family val="2"/>
          </rPr>
          <t>6107/359
เบิก 25 ตค 61</t>
        </r>
      </text>
    </comment>
    <comment ref="O31" authorId="0">
      <text>
        <r>
          <rPr>
            <b/>
            <sz val="9"/>
            <color indexed="81"/>
            <rFont val="Tahoma"/>
            <family val="2"/>
          </rPr>
          <t>6107/21
เบิก 15 มค 61</t>
        </r>
      </text>
    </comment>
    <comment ref="O33" authorId="0">
      <text>
        <r>
          <rPr>
            <b/>
            <sz val="9"/>
            <color indexed="81"/>
            <rFont val="Tahoma"/>
            <family val="2"/>
          </rPr>
          <t>6107/20
เบิก 15 มค 61</t>
        </r>
      </text>
    </comment>
    <comment ref="O3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6107/160
อนุมัติ 2 กค 61</t>
        </r>
      </text>
    </comment>
    <comment ref="O40" authorId="0">
      <text>
        <r>
          <rPr>
            <b/>
            <sz val="9"/>
            <color indexed="81"/>
            <rFont val="Tahoma"/>
            <family val="2"/>
          </rPr>
          <t>6107/359
เบิก 25 ตค 61</t>
        </r>
      </text>
    </comment>
    <comment ref="P40" authorId="0">
      <text>
        <r>
          <rPr>
            <b/>
            <sz val="9"/>
            <color indexed="81"/>
            <rFont val="Tahoma"/>
            <family val="2"/>
          </rPr>
          <t>8007/315
3 สค 62</t>
        </r>
      </text>
    </comment>
    <comment ref="O41" authorId="0">
      <text>
        <r>
          <rPr>
            <b/>
            <sz val="9"/>
            <color indexed="81"/>
            <rFont val="Tahoma"/>
            <family val="2"/>
          </rPr>
          <t>6107/359
เบิก 25 ตค 61</t>
        </r>
      </text>
    </comment>
    <comment ref="P41" authorId="0">
      <text>
        <r>
          <rPr>
            <b/>
            <sz val="9"/>
            <color indexed="81"/>
            <rFont val="Tahoma"/>
            <family val="2"/>
          </rPr>
          <t>8007/365
21 สค 62</t>
        </r>
      </text>
    </comment>
    <comment ref="O42" authorId="0">
      <text>
        <r>
          <rPr>
            <b/>
            <sz val="9"/>
            <color indexed="81"/>
            <rFont val="Tahoma"/>
            <family val="2"/>
          </rPr>
          <t xml:space="preserve">  /340
9  สค62</t>
        </r>
      </text>
    </comment>
    <comment ref="P42" authorId="0">
      <text>
        <r>
          <rPr>
            <b/>
            <sz val="9"/>
            <color indexed="81"/>
            <rFont val="Tahoma"/>
            <family val="2"/>
          </rPr>
          <t xml:space="preserve">  /340
9  สค62</t>
        </r>
      </text>
    </comment>
    <comment ref="O44" authorId="0">
      <text>
        <r>
          <rPr>
            <b/>
            <sz val="9"/>
            <color indexed="81"/>
            <rFont val="Tahoma"/>
            <family val="2"/>
          </rPr>
          <t>6107/304
 (7 กย 61)</t>
        </r>
      </text>
    </comment>
    <comment ref="O49" authorId="0">
      <text>
        <r>
          <rPr>
            <b/>
            <sz val="9"/>
            <color indexed="81"/>
            <rFont val="Tahoma"/>
            <family val="2"/>
          </rPr>
          <t>เบิก 25 กย. 61
6107/320</t>
        </r>
      </text>
    </comment>
    <comment ref="P49" authorId="0">
      <text>
        <r>
          <rPr>
            <b/>
            <sz val="9"/>
            <color indexed="81"/>
            <rFont val="Tahoma"/>
            <family val="2"/>
          </rPr>
          <t>8007/364
21 สค 62</t>
        </r>
      </text>
    </comment>
    <comment ref="O50" authorId="0">
      <text>
        <r>
          <rPr>
            <b/>
            <sz val="9"/>
            <color indexed="81"/>
            <rFont val="Tahoma"/>
            <family val="2"/>
          </rPr>
          <t>6107/29
22 มค 62</t>
        </r>
      </text>
    </comment>
    <comment ref="O51" authorId="0">
      <text>
        <r>
          <rPr>
            <b/>
            <sz val="9"/>
            <color indexed="81"/>
            <rFont val="Tahoma"/>
            <family val="2"/>
          </rPr>
          <t>6107/279
อนุมัติ 19 กย 61</t>
        </r>
      </text>
    </comment>
    <comment ref="P51" authorId="0">
      <text>
        <r>
          <rPr>
            <b/>
            <sz val="9"/>
            <color indexed="81"/>
            <rFont val="Tahoma"/>
            <family val="2"/>
          </rPr>
          <t>6107/279
เบิก 26 มิย 62</t>
        </r>
      </text>
    </comment>
    <comment ref="O54" authorId="0">
      <text>
        <r>
          <rPr>
            <b/>
            <sz val="9"/>
            <color indexed="81"/>
            <rFont val="Tahoma"/>
            <family val="2"/>
          </rPr>
          <t>6107/29  
22 มค 62</t>
        </r>
      </text>
    </comment>
    <comment ref="P55" authorId="0">
      <text>
        <r>
          <rPr>
            <b/>
            <sz val="9"/>
            <color indexed="81"/>
            <rFont val="Tahoma"/>
            <family val="2"/>
          </rPr>
          <t>อว.8007/321
3 สค 62</t>
        </r>
      </text>
    </comment>
    <comment ref="P56" authorId="0">
      <text>
        <r>
          <rPr>
            <b/>
            <sz val="9"/>
            <color indexed="81"/>
            <rFont val="Tahoma"/>
            <family val="2"/>
          </rPr>
          <t>6107/256
11 มิย. 62 (อนุมัติ 2 กค)</t>
        </r>
      </text>
    </comment>
    <comment ref="O5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6107/166
อนุมัติ 14 กค 61</t>
        </r>
      </text>
    </comment>
    <comment ref="P57" authorId="0">
      <text>
        <r>
          <rPr>
            <b/>
            <sz val="9"/>
            <color indexed="81"/>
            <rFont val="Tahoma"/>
            <family val="2"/>
          </rPr>
          <t>6107/144
23 เมย 62</t>
        </r>
      </text>
    </comment>
    <comment ref="P60" authorId="0">
      <text>
        <r>
          <rPr>
            <b/>
            <sz val="9"/>
            <color indexed="81"/>
            <rFont val="Tahoma"/>
            <family val="2"/>
          </rPr>
          <t>6107/285
อนุมัติ 19 กย.61</t>
        </r>
      </text>
    </comment>
    <comment ref="O6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6107/166
อนุมัติ 14 กค 61</t>
        </r>
      </text>
    </comment>
    <comment ref="P62" authorId="0">
      <text>
        <r>
          <rPr>
            <b/>
            <sz val="9"/>
            <color indexed="81"/>
            <rFont val="Tahoma"/>
            <family val="2"/>
          </rPr>
          <t>/ 338
9 สค 62</t>
        </r>
      </text>
    </comment>
    <comment ref="O6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6107/166
อนุมัติ 14 กค 61</t>
        </r>
      </text>
    </comment>
    <comment ref="O6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6107/160
อนุมัติ 2 กค 61</t>
        </r>
      </text>
    </comment>
    <comment ref="O6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6107/160
อนุมัติ 2 กค 61</t>
        </r>
      </text>
    </comment>
    <comment ref="O73" authorId="0">
      <text>
        <r>
          <rPr>
            <b/>
            <sz val="9"/>
            <color indexed="81"/>
            <rFont val="Tahoma"/>
            <family val="2"/>
          </rPr>
          <t>6107/306
อนุมัติ 22 กย 61</t>
        </r>
      </text>
    </comment>
    <comment ref="O74" authorId="0">
      <text>
        <r>
          <rPr>
            <b/>
            <sz val="9"/>
            <color indexed="81"/>
            <rFont val="Tahoma"/>
            <family val="2"/>
          </rPr>
          <t>6107/304
 (7 กย 61)</t>
        </r>
      </text>
    </comment>
    <comment ref="O75" authorId="0">
      <text>
        <r>
          <rPr>
            <b/>
            <sz val="9"/>
            <color indexed="81"/>
            <rFont val="Tahoma"/>
            <family val="2"/>
          </rPr>
          <t>6107/304
 (7 กย 61)</t>
        </r>
      </text>
    </comment>
    <comment ref="O76" authorId="0">
      <text>
        <r>
          <rPr>
            <b/>
            <sz val="9"/>
            <color indexed="81"/>
            <rFont val="Tahoma"/>
            <family val="2"/>
          </rPr>
          <t>6107/306
อนุมัติ 22 กย 61</t>
        </r>
      </text>
    </comment>
    <comment ref="O79" authorId="0">
      <text>
        <r>
          <rPr>
            <b/>
            <sz val="9"/>
            <color indexed="81"/>
            <rFont val="Tahoma"/>
            <family val="2"/>
          </rPr>
          <t>6107/304
 (7 กย 61)</t>
        </r>
      </text>
    </comment>
    <comment ref="O80" authorId="0">
      <text>
        <r>
          <rPr>
            <b/>
            <sz val="9"/>
            <color indexed="81"/>
            <rFont val="Tahoma"/>
            <family val="2"/>
          </rPr>
          <t>6107/304
 (7 กย 61)</t>
        </r>
      </text>
    </comment>
    <comment ref="O90" authorId="0">
      <text>
        <r>
          <rPr>
            <b/>
            <sz val="9"/>
            <color indexed="81"/>
            <rFont val="Tahoma"/>
            <family val="2"/>
          </rPr>
          <t>6107/366
เบิก 6 พย. 61</t>
        </r>
      </text>
    </comment>
    <comment ref="P91" authorId="0">
      <text>
        <r>
          <rPr>
            <b/>
            <sz val="9"/>
            <color indexed="81"/>
            <rFont val="Tahoma"/>
            <family val="2"/>
          </rPr>
          <t>6107/125
23 เมย. 62</t>
        </r>
      </text>
    </comment>
    <comment ref="O94" authorId="0">
      <text>
        <r>
          <rPr>
            <b/>
            <sz val="9"/>
            <color indexed="81"/>
            <rFont val="Tahoma"/>
            <family val="2"/>
          </rPr>
          <t>6107/321
เบิก 25 กย 61</t>
        </r>
      </text>
    </comment>
    <comment ref="O95" authorId="0">
      <text>
        <r>
          <rPr>
            <b/>
            <sz val="9"/>
            <color indexed="81"/>
            <rFont val="Tahoma"/>
            <family val="2"/>
          </rPr>
          <t xml:space="preserve"> 25 กย. 61
6107/320</t>
        </r>
      </text>
    </comment>
    <comment ref="O96" authorId="0">
      <text>
        <r>
          <rPr>
            <b/>
            <sz val="9"/>
            <color indexed="81"/>
            <rFont val="Tahoma"/>
            <family val="2"/>
          </rPr>
          <t>เตรียม  25 กย. 61
6107/320</t>
        </r>
      </text>
    </comment>
    <comment ref="O97" authorId="0">
      <text>
        <r>
          <rPr>
            <b/>
            <sz val="9"/>
            <color indexed="81"/>
            <rFont val="Tahoma"/>
            <family val="2"/>
          </rPr>
          <t>6107/.........
เบิก 19 พย.61</t>
        </r>
      </text>
    </comment>
    <comment ref="O98" authorId="0">
      <text>
        <r>
          <rPr>
            <b/>
            <sz val="9"/>
            <color indexed="81"/>
            <rFont val="Tahoma"/>
            <family val="2"/>
          </rPr>
          <t>6107/.........
เบิก 19 พย.61</t>
        </r>
      </text>
    </comment>
    <comment ref="O99" authorId="0">
      <text>
        <r>
          <rPr>
            <b/>
            <sz val="9"/>
            <color indexed="81"/>
            <rFont val="Tahoma"/>
            <family val="2"/>
          </rPr>
          <t>6107/.........
เบิก 19 พย.61</t>
        </r>
      </text>
    </comment>
    <comment ref="O100" authorId="0">
      <text>
        <r>
          <rPr>
            <b/>
            <sz val="9"/>
            <color indexed="81"/>
            <rFont val="Tahoma"/>
            <family val="2"/>
          </rPr>
          <t>6107/.........
เบิก 19 พย.61</t>
        </r>
      </text>
    </comment>
    <comment ref="O101" authorId="0">
      <text>
        <r>
          <rPr>
            <b/>
            <sz val="9"/>
            <color indexed="81"/>
            <rFont val="Tahoma"/>
            <family val="2"/>
          </rPr>
          <t>6107/384
เบิก 26 พย.61</t>
        </r>
      </text>
    </comment>
    <comment ref="O102" authorId="0">
      <text>
        <r>
          <rPr>
            <b/>
            <sz val="9"/>
            <color indexed="81"/>
            <rFont val="Tahoma"/>
            <family val="2"/>
          </rPr>
          <t>6107/5
7 มค 62</t>
        </r>
      </text>
    </comment>
    <comment ref="P105" authorId="0">
      <text>
        <r>
          <rPr>
            <b/>
            <sz val="9"/>
            <color indexed="81"/>
            <rFont val="Tahoma"/>
            <family val="2"/>
          </rPr>
          <t>6107/417
เบิก 24 ธค 61</t>
        </r>
      </text>
    </comment>
    <comment ref="O106" authorId="0">
      <text>
        <r>
          <rPr>
            <b/>
            <sz val="9"/>
            <color indexed="81"/>
            <rFont val="Tahoma"/>
            <family val="2"/>
          </rPr>
          <t>6107/5
7 มค 62</t>
        </r>
      </text>
    </comment>
    <comment ref="O107" authorId="0">
      <text>
        <r>
          <rPr>
            <b/>
            <sz val="9"/>
            <color indexed="81"/>
            <rFont val="Tahoma"/>
            <family val="2"/>
          </rPr>
          <t>เบิก 25 กย. 61
6107/320</t>
        </r>
      </text>
    </comment>
    <comment ref="O109" authorId="0">
      <text>
        <r>
          <rPr>
            <b/>
            <sz val="9"/>
            <color indexed="81"/>
            <rFont val="Tahoma"/>
            <family val="2"/>
          </rPr>
          <t>ศธ6107/ 42   
30 มค 62
(อนุมัติ 14 มีค 62)</t>
        </r>
      </text>
    </comment>
    <comment ref="O110" authorId="0">
      <text>
        <r>
          <rPr>
            <b/>
            <sz val="9"/>
            <color indexed="81"/>
            <rFont val="Tahoma"/>
            <family val="2"/>
          </rPr>
          <t>6107/20
เบิก 15 มค 61</t>
        </r>
      </text>
    </comment>
    <comment ref="O111" authorId="0">
      <text>
        <r>
          <rPr>
            <b/>
            <sz val="9"/>
            <color indexed="81"/>
            <rFont val="Tahoma"/>
            <family val="2"/>
          </rPr>
          <t>6107/306
อนุมัติ 22 กย 61</t>
        </r>
      </text>
    </comment>
    <comment ref="P111" authorId="0">
      <text>
        <r>
          <rPr>
            <b/>
            <sz val="9"/>
            <color indexed="81"/>
            <rFont val="Tahoma"/>
            <family val="2"/>
          </rPr>
          <t>8007/281
26 มิย 62</t>
        </r>
      </text>
    </comment>
    <comment ref="O122" authorId="0">
      <text>
        <r>
          <rPr>
            <b/>
            <sz val="9"/>
            <color indexed="81"/>
            <rFont val="Tahoma"/>
            <family val="2"/>
          </rPr>
          <t>6107/213
30 - 05 -62</t>
        </r>
      </text>
    </comment>
    <comment ref="P122" authorId="0">
      <text>
        <r>
          <rPr>
            <b/>
            <sz val="9"/>
            <color indexed="81"/>
            <rFont val="Tahoma"/>
            <family val="2"/>
          </rPr>
          <t>6107/213
30 - 05 -62</t>
        </r>
      </text>
    </comment>
    <comment ref="O12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6107/160
อนุมัติ 2 กค 61</t>
        </r>
      </text>
    </comment>
    <comment ref="P136" authorId="0">
      <text>
        <r>
          <rPr>
            <b/>
            <sz val="9"/>
            <color indexed="81"/>
            <rFont val="Tahoma"/>
            <family val="2"/>
          </rPr>
          <t>6107/145  
23 เมย 62</t>
        </r>
      </text>
    </comment>
    <comment ref="O13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6107/160
อนุมัติ 2 กค 61</t>
        </r>
      </text>
    </comment>
    <comment ref="U139" authorId="0">
      <text>
        <r>
          <rPr>
            <b/>
            <sz val="9"/>
            <color indexed="81"/>
            <rFont val="Tahoma"/>
            <family val="2"/>
          </rPr>
          <t>เปลี่ยนใหม่แล้ว ตามเลขที่ ศธ6136/118 ลว 22 พค 61</t>
        </r>
      </text>
    </comment>
    <comment ref="O14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6107/160
อนุมัติ 2 กค 61</t>
        </r>
      </text>
    </comment>
    <comment ref="O14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6107/166
อนุมัติ 14 กค 61</t>
        </r>
      </text>
    </comment>
    <comment ref="P147" authorId="0">
      <text>
        <r>
          <rPr>
            <b/>
            <sz val="9"/>
            <color indexed="81"/>
            <rFont val="Tahoma"/>
            <family val="2"/>
          </rPr>
          <t>6107/122
23 เมย 62</t>
        </r>
      </text>
    </comment>
    <comment ref="O148" authorId="0">
      <text>
        <r>
          <rPr>
            <b/>
            <sz val="9"/>
            <color indexed="81"/>
            <rFont val="Tahoma"/>
            <family val="2"/>
          </rPr>
          <t>เตรียมเบิก 30 สค 61</t>
        </r>
      </text>
    </comment>
    <comment ref="O149" authorId="0">
      <text>
        <r>
          <rPr>
            <b/>
            <sz val="9"/>
            <color indexed="81"/>
            <rFont val="Tahoma"/>
            <family val="2"/>
          </rPr>
          <t>6107/366
เบิก 6 พย. 61</t>
        </r>
      </text>
    </comment>
    <comment ref="O15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เตรียม 30 สค61</t>
        </r>
      </text>
    </comment>
    <comment ref="P154" authorId="0">
      <text>
        <r>
          <rPr>
            <b/>
            <sz val="9"/>
            <color indexed="81"/>
            <rFont val="Tahoma"/>
            <family val="2"/>
          </rPr>
          <t>อว8007-318
3 สค 62</t>
        </r>
      </text>
    </comment>
    <comment ref="P155" authorId="0">
      <text>
        <r>
          <rPr>
            <b/>
            <sz val="9"/>
            <color indexed="81"/>
            <rFont val="Tahoma"/>
            <family val="2"/>
          </rPr>
          <t>6107/417
เบิก 24 ธค 61</t>
        </r>
      </text>
    </comment>
    <comment ref="O15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6107/166
อนุมัติ 14 กค 61</t>
        </r>
      </text>
    </comment>
    <comment ref="O16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6107/166
อนุมัติ 14 กค 61</t>
        </r>
      </text>
    </comment>
    <comment ref="O16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6107/160
อนุมัติ 2 กค 61</t>
        </r>
      </text>
    </comment>
    <comment ref="P165" authorId="0">
      <text>
        <r>
          <rPr>
            <b/>
            <sz val="9"/>
            <color indexed="81"/>
            <rFont val="Tahoma"/>
            <family val="2"/>
          </rPr>
          <t>6107/417
เบิก 24 ธค 61</t>
        </r>
      </text>
    </comment>
    <comment ref="O16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6107/166
อนุมัติ 14 กค 61</t>
        </r>
      </text>
    </comment>
    <comment ref="P167" authorId="0">
      <text>
        <r>
          <rPr>
            <b/>
            <sz val="9"/>
            <color indexed="81"/>
            <rFont val="Tahoma"/>
            <family val="2"/>
          </rPr>
          <t>8007/280
26 มิย 62</t>
        </r>
      </text>
    </comment>
    <comment ref="O17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6107/160
อนุมัติ 2 กค 61</t>
        </r>
      </text>
    </comment>
    <comment ref="P172" authorId="0">
      <text>
        <r>
          <rPr>
            <b/>
            <sz val="9"/>
            <color indexed="81"/>
            <rFont val="Tahoma"/>
            <family val="2"/>
          </rPr>
          <t>6107/417
เบิก 24 ธค 61</t>
        </r>
      </text>
    </comment>
    <comment ref="O173" authorId="0">
      <text>
        <r>
          <rPr>
            <b/>
            <sz val="9"/>
            <color indexed="81"/>
            <rFont val="Tahoma"/>
            <family val="2"/>
          </rPr>
          <t>6107/366
เบิก 6 พย. 61</t>
        </r>
      </text>
    </comment>
    <comment ref="O17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เตรียม 30 สค61</t>
        </r>
      </text>
    </comment>
    <comment ref="O177" authorId="0">
      <text>
        <r>
          <rPr>
            <b/>
            <sz val="9"/>
            <color indexed="81"/>
            <rFont val="Tahoma"/>
            <family val="2"/>
          </rPr>
          <t>6107/348
เบิก 10 ตค 61</t>
        </r>
      </text>
    </comment>
    <comment ref="O179" authorId="0">
      <text>
        <r>
          <rPr>
            <b/>
            <sz val="9"/>
            <color indexed="81"/>
            <rFont val="Tahoma"/>
            <family val="2"/>
          </rPr>
          <t>6107/418
24 ธค 61</t>
        </r>
      </text>
    </comment>
    <comment ref="P179" authorId="0">
      <text>
        <r>
          <rPr>
            <b/>
            <sz val="9"/>
            <color indexed="81"/>
            <rFont val="Tahoma"/>
            <family val="2"/>
          </rPr>
          <t>6107/418
24 ธค 61</t>
        </r>
      </text>
    </comment>
    <comment ref="O180" authorId="0">
      <text>
        <r>
          <rPr>
            <b/>
            <sz val="9"/>
            <color indexed="81"/>
            <rFont val="Tahoma"/>
            <family val="2"/>
          </rPr>
          <t>6107/105
22 มีค 62</t>
        </r>
      </text>
    </comment>
    <comment ref="P181" authorId="0">
      <text>
        <r>
          <rPr>
            <b/>
            <sz val="9"/>
            <color indexed="81"/>
            <rFont val="Tahoma"/>
            <family val="2"/>
          </rPr>
          <t>6107/88
11 มีค 62</t>
        </r>
      </text>
    </comment>
    <comment ref="O18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เตรียม 30 สค61</t>
        </r>
      </text>
    </comment>
    <comment ref="P184" authorId="0">
      <text>
        <r>
          <rPr>
            <b/>
            <sz val="9"/>
            <color indexed="81"/>
            <rFont val="Tahoma"/>
            <family val="2"/>
          </rPr>
          <t>295  (8 กค.62)</t>
        </r>
      </text>
    </comment>
    <comment ref="O185" authorId="0">
      <text>
        <r>
          <rPr>
            <b/>
            <sz val="9"/>
            <color indexed="81"/>
            <rFont val="Tahoma"/>
            <family val="2"/>
          </rPr>
          <t xml:space="preserve"> /341
9 สค 62</t>
        </r>
      </text>
    </comment>
    <comment ref="P185" authorId="0">
      <text>
        <r>
          <rPr>
            <b/>
            <sz val="9"/>
            <color indexed="81"/>
            <rFont val="Tahoma"/>
            <family val="2"/>
          </rPr>
          <t xml:space="preserve"> /341
9 สค 62</t>
        </r>
      </text>
    </comment>
    <comment ref="O18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เตรียม 30 สค61</t>
        </r>
      </text>
    </comment>
    <comment ref="O190" authorId="0">
      <text>
        <r>
          <rPr>
            <b/>
            <sz val="9"/>
            <color indexed="81"/>
            <rFont val="Tahoma"/>
            <family val="2"/>
          </rPr>
          <t>6107/212
30-05-62</t>
        </r>
      </text>
    </comment>
    <comment ref="P190" authorId="0">
      <text>
        <r>
          <rPr>
            <b/>
            <sz val="9"/>
            <color indexed="81"/>
            <rFont val="Tahoma"/>
            <family val="2"/>
          </rPr>
          <t>6107/212
30-05-62</t>
        </r>
      </text>
    </comment>
    <comment ref="O191" authorId="0">
      <text>
        <r>
          <rPr>
            <b/>
            <sz val="9"/>
            <color indexed="81"/>
            <rFont val="Tahoma"/>
            <family val="2"/>
          </rPr>
          <t>6107/96
11 มีค 61</t>
        </r>
      </text>
    </comment>
    <comment ref="P191" authorId="0">
      <text>
        <r>
          <rPr>
            <b/>
            <sz val="9"/>
            <color indexed="81"/>
            <rFont val="Tahoma"/>
            <family val="2"/>
          </rPr>
          <t>6107/96
11 มีค 61</t>
        </r>
      </text>
    </comment>
    <comment ref="P192" authorId="0">
      <text>
        <r>
          <rPr>
            <b/>
            <sz val="9"/>
            <color indexed="81"/>
            <rFont val="Tahoma"/>
            <family val="2"/>
          </rPr>
          <t>6107/87
11 มีค 62</t>
        </r>
      </text>
    </comment>
    <comment ref="O193" authorId="0">
      <text>
        <r>
          <rPr>
            <b/>
            <sz val="9"/>
            <color indexed="81"/>
            <rFont val="Tahoma"/>
            <family val="2"/>
          </rPr>
          <t>6107/348
เบิก 10/ตค/61</t>
        </r>
      </text>
    </comment>
    <comment ref="O196" authorId="0">
      <text>
        <r>
          <rPr>
            <b/>
            <sz val="9"/>
            <color indexed="81"/>
            <rFont val="Tahoma"/>
            <family val="2"/>
          </rPr>
          <t>6107/279
อนุมัติ 19 กย 61</t>
        </r>
      </text>
    </comment>
    <comment ref="O197" authorId="0">
      <text>
        <r>
          <rPr>
            <b/>
            <sz val="9"/>
            <color indexed="81"/>
            <rFont val="Tahoma"/>
            <family val="2"/>
          </rPr>
          <t>6107/279
อนุมัติ 19 กย 61</t>
        </r>
      </text>
    </comment>
    <comment ref="O198" authorId="0">
      <text>
        <r>
          <rPr>
            <b/>
            <sz val="9"/>
            <color indexed="81"/>
            <rFont val="Tahoma"/>
            <family val="2"/>
          </rPr>
          <t>6107/86
11 มีค 62</t>
        </r>
      </text>
    </comment>
    <comment ref="O201" authorId="0">
      <text>
        <r>
          <rPr>
            <b/>
            <sz val="9"/>
            <color indexed="81"/>
            <rFont val="Tahoma"/>
            <family val="2"/>
          </rPr>
          <t>6107/126  
23 เมย 62</t>
        </r>
      </text>
    </comment>
    <comment ref="O202" authorId="0">
      <text>
        <r>
          <rPr>
            <b/>
            <sz val="9"/>
            <color indexed="81"/>
            <rFont val="Tahoma"/>
            <family val="2"/>
          </rPr>
          <t xml:space="preserve">
25  กย. 61
6107/321</t>
        </r>
      </text>
    </comment>
    <comment ref="O203" authorId="0">
      <text>
        <r>
          <rPr>
            <b/>
            <sz val="9"/>
            <color indexed="81"/>
            <rFont val="Tahoma"/>
            <family val="2"/>
          </rPr>
          <t xml:space="preserve">
25  กย. 61
6107/321</t>
        </r>
      </text>
    </comment>
    <comment ref="O204" authorId="0">
      <text>
        <r>
          <rPr>
            <b/>
            <sz val="9"/>
            <color indexed="81"/>
            <rFont val="Tahoma"/>
            <family val="2"/>
          </rPr>
          <t>เตรียม 25 กย. 61</t>
        </r>
      </text>
    </comment>
    <comment ref="O205" authorId="0">
      <text>
        <r>
          <rPr>
            <b/>
            <sz val="9"/>
            <color indexed="81"/>
            <rFont val="Tahoma"/>
            <family val="2"/>
          </rPr>
          <t xml:space="preserve">เตรียม 25 กย. 61 </t>
        </r>
      </text>
    </comment>
    <comment ref="O206" authorId="0">
      <text>
        <r>
          <rPr>
            <b/>
            <sz val="9"/>
            <color indexed="81"/>
            <rFont val="Tahoma"/>
            <family val="2"/>
          </rPr>
          <t>เตรียม 25 กย. 61</t>
        </r>
      </text>
    </comment>
    <comment ref="O209" authorId="0">
      <text>
        <r>
          <rPr>
            <b/>
            <sz val="9"/>
            <color indexed="81"/>
            <rFont val="Tahoma"/>
            <family val="2"/>
          </rPr>
          <t>ศธ6107/ 42    
ลว   30 มค 62
(อนุมัติ 14 มีค 62)</t>
        </r>
      </text>
    </comment>
    <comment ref="O212" authorId="0">
      <text>
        <r>
          <rPr>
            <b/>
            <sz val="9"/>
            <color indexed="81"/>
            <rFont val="Tahoma"/>
            <family val="2"/>
          </rPr>
          <t>เตรียม 30 สค 61</t>
        </r>
      </text>
    </comment>
    <comment ref="O217" authorId="0">
      <text>
        <r>
          <rPr>
            <b/>
            <sz val="9"/>
            <color indexed="81"/>
            <rFont val="Tahoma"/>
            <family val="2"/>
          </rPr>
          <t>6107/359
เบิก 25 ตค 61</t>
        </r>
      </text>
    </comment>
    <comment ref="O218" authorId="0">
      <text>
        <r>
          <rPr>
            <b/>
            <sz val="9"/>
            <color indexed="81"/>
            <rFont val="Tahoma"/>
            <family val="2"/>
          </rPr>
          <t>6107/348
เบิก 10/ตค/61</t>
        </r>
      </text>
    </comment>
    <comment ref="O222" authorId="0">
      <text>
        <r>
          <rPr>
            <b/>
            <sz val="9"/>
            <color indexed="81"/>
            <rFont val="Tahoma"/>
            <family val="2"/>
          </rPr>
          <t>6107/306
อนุมัติ 22 กย 61</t>
        </r>
      </text>
    </comment>
    <comment ref="O223" authorId="0">
      <text>
        <r>
          <rPr>
            <b/>
            <sz val="9"/>
            <color indexed="81"/>
            <rFont val="Tahoma"/>
            <family val="2"/>
          </rPr>
          <t>6107/359
เบิก 25 ตค 61</t>
        </r>
      </text>
    </comment>
    <comment ref="B225" authorId="0">
      <text>
        <r>
          <rPr>
            <b/>
            <sz val="9"/>
            <color indexed="81"/>
            <rFont val="Tahoma"/>
            <family val="2"/>
          </rPr>
          <t>เดิม พระมหานพรักษ์ ขนฺติโสภโณ (นาเมือง),ดร.  ((เป็นผู้ดำเนินการ))</t>
        </r>
      </text>
    </comment>
    <comment ref="E225" authorId="0">
      <text>
        <r>
          <rPr>
            <b/>
            <sz val="9"/>
            <color indexed="81"/>
            <rFont val="Tahoma"/>
            <family val="2"/>
          </rPr>
          <t>เลขบัตร พม.นพรัตน์ 3720400792123</t>
        </r>
      </text>
    </comment>
    <comment ref="O225" authorId="0">
      <text>
        <r>
          <rPr>
            <b/>
            <sz val="9"/>
            <color indexed="81"/>
            <rFont val="Tahoma"/>
            <family val="2"/>
          </rPr>
          <t>เตรียม 25 กย. 61
6107/320</t>
        </r>
      </text>
    </comment>
    <comment ref="P225" authorId="0">
      <text>
        <r>
          <rPr>
            <b/>
            <sz val="9"/>
            <color indexed="81"/>
            <rFont val="Tahoma"/>
            <family val="2"/>
          </rPr>
          <t>/ 336
9 สค 62</t>
        </r>
      </text>
    </comment>
    <comment ref="O226" authorId="0">
      <text>
        <r>
          <rPr>
            <b/>
            <sz val="9"/>
            <color indexed="81"/>
            <rFont val="Tahoma"/>
            <family val="2"/>
          </rPr>
          <t>6107/418
24 ธค 61</t>
        </r>
      </text>
    </comment>
    <comment ref="P226" authorId="0">
      <text>
        <r>
          <rPr>
            <b/>
            <sz val="9"/>
            <color indexed="81"/>
            <rFont val="Tahoma"/>
            <family val="2"/>
          </rPr>
          <t>6107/418
24 ธค 61</t>
        </r>
      </text>
    </comment>
    <comment ref="O228" authorId="0">
      <text>
        <r>
          <rPr>
            <b/>
            <sz val="9"/>
            <color indexed="81"/>
            <rFont val="Tahoma"/>
            <family val="2"/>
          </rPr>
          <t>/ 335 
9 สค 62</t>
        </r>
      </text>
    </comment>
    <comment ref="P228" authorId="0">
      <text>
        <r>
          <rPr>
            <b/>
            <sz val="9"/>
            <color indexed="81"/>
            <rFont val="Tahoma"/>
            <family val="2"/>
          </rPr>
          <t>/ 335 
9 สค 62</t>
        </r>
      </text>
    </comment>
    <comment ref="O229" authorId="0">
      <text>
        <r>
          <rPr>
            <b/>
            <sz val="9"/>
            <color indexed="81"/>
            <rFont val="Tahoma"/>
            <family val="2"/>
          </rPr>
          <t>8007/316
3 สค 62</t>
        </r>
      </text>
    </comment>
    <comment ref="P229" authorId="0">
      <text>
        <r>
          <rPr>
            <b/>
            <sz val="9"/>
            <color indexed="81"/>
            <rFont val="Tahoma"/>
            <family val="2"/>
          </rPr>
          <t>007/316
3 สค 62</t>
        </r>
      </text>
    </comment>
    <comment ref="O230" authorId="0">
      <text>
        <r>
          <rPr>
            <b/>
            <sz val="9"/>
            <color indexed="81"/>
            <rFont val="Tahoma"/>
            <family val="2"/>
          </rPr>
          <t>6107/308
 อนุมัติ 22 กย. 61</t>
        </r>
      </text>
    </comment>
    <comment ref="P230" authorId="0">
      <text>
        <r>
          <rPr>
            <b/>
            <sz val="9"/>
            <color indexed="81"/>
            <rFont val="Tahoma"/>
            <family val="2"/>
          </rPr>
          <t>6107/308
 อนุมัติ 22 กย. 61</t>
        </r>
      </text>
    </comment>
    <comment ref="O232" authorId="0">
      <text>
        <r>
          <rPr>
            <b/>
            <sz val="9"/>
            <color indexed="81"/>
            <rFont val="Tahoma"/>
            <family val="2"/>
          </rPr>
          <t>6107/9
8 มค 62</t>
        </r>
      </text>
    </comment>
    <comment ref="P232" authorId="0">
      <text>
        <r>
          <rPr>
            <b/>
            <sz val="9"/>
            <color indexed="81"/>
            <rFont val="Tahoma"/>
            <family val="2"/>
          </rPr>
          <t>6107/9
8 มค 62</t>
        </r>
      </text>
    </comment>
    <comment ref="O233" authorId="0">
      <text>
        <r>
          <rPr>
            <b/>
            <sz val="9"/>
            <color indexed="81"/>
            <rFont val="Tahoma"/>
            <family val="2"/>
          </rPr>
          <t>6107/..........
เบิก 19 พย 61</t>
        </r>
      </text>
    </comment>
    <comment ref="O239" authorId="0">
      <text>
        <r>
          <rPr>
            <b/>
            <sz val="9"/>
            <color indexed="81"/>
            <rFont val="Tahoma"/>
            <family val="2"/>
          </rPr>
          <t>6107/279
อนุมัติ 19 กย 61</t>
        </r>
      </text>
    </comment>
    <comment ref="P239" authorId="0">
      <text>
        <r>
          <rPr>
            <b/>
            <sz val="9"/>
            <color indexed="81"/>
            <rFont val="Tahoma"/>
            <family val="2"/>
          </rPr>
          <t>6107/124
23 เมย 62</t>
        </r>
      </text>
    </comment>
    <comment ref="O241" authorId="0">
      <text>
        <r>
          <rPr>
            <b/>
            <sz val="9"/>
            <color indexed="81"/>
            <rFont val="Tahoma"/>
            <family val="2"/>
          </rPr>
          <t>คุรหมื่น บอก
 โอน 4 มิย 61</t>
        </r>
      </text>
    </comment>
    <comment ref="P241" authorId="0">
      <text>
        <r>
          <rPr>
            <b/>
            <sz val="9"/>
            <color indexed="81"/>
            <rFont val="Tahoma"/>
            <family val="2"/>
          </rPr>
          <t>8007/362
21 สค 62</t>
        </r>
      </text>
    </comment>
    <comment ref="P242" authorId="0">
      <text>
        <r>
          <rPr>
            <b/>
            <sz val="9"/>
            <color indexed="81"/>
            <rFont val="Tahoma"/>
            <family val="2"/>
          </rPr>
          <t>6107/417
เบิก 24 ธค 61</t>
        </r>
      </text>
    </comment>
    <comment ref="P243" authorId="0">
      <text>
        <r>
          <rPr>
            <b/>
            <sz val="9"/>
            <color indexed="81"/>
            <rFont val="Tahoma"/>
            <family val="2"/>
          </rPr>
          <t>6107/417
เบิก 24 ธค 61</t>
        </r>
      </text>
    </comment>
    <comment ref="O24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6107/166
อนุมัติ 14 กค 61
</t>
        </r>
      </text>
    </comment>
    <comment ref="O249" authorId="0">
      <text>
        <r>
          <rPr>
            <b/>
            <sz val="9"/>
            <color indexed="81"/>
            <rFont val="Tahoma"/>
            <family val="2"/>
          </rPr>
          <t>6107/279
อนุมัติ 19 กย 61</t>
        </r>
      </text>
    </comment>
    <comment ref="O25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6107/166
อนุมัติ 14 กค 61</t>
        </r>
      </text>
    </comment>
    <comment ref="O254" authorId="0">
      <text>
        <r>
          <rPr>
            <b/>
            <sz val="9"/>
            <color indexed="81"/>
            <rFont val="Tahoma"/>
            <family val="2"/>
          </rPr>
          <t>6107/20
เบิก 15 มค 62</t>
        </r>
      </text>
    </comment>
    <comment ref="P258" authorId="0">
      <text>
        <r>
          <rPr>
            <b/>
            <sz val="9"/>
            <color indexed="81"/>
            <rFont val="Tahoma"/>
            <family val="2"/>
          </rPr>
          <t>6107/121
23 เมย 62</t>
        </r>
      </text>
    </comment>
    <comment ref="P260" authorId="0">
      <text>
        <r>
          <rPr>
            <b/>
            <sz val="9"/>
            <color indexed="81"/>
            <rFont val="Tahoma"/>
            <family val="2"/>
          </rPr>
          <t>6107/216
30-05-62</t>
        </r>
      </text>
    </comment>
    <comment ref="O26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6107/160
อนุมัติ 2 กค 61</t>
        </r>
      </text>
    </comment>
    <comment ref="O272" authorId="0">
      <text>
        <r>
          <rPr>
            <b/>
            <sz val="9"/>
            <color indexed="81"/>
            <rFont val="Tahoma"/>
            <family val="2"/>
          </rPr>
          <t>6107/20
เบิก 15 มค 62</t>
        </r>
      </text>
    </comment>
    <comment ref="O273" authorId="0">
      <text>
        <r>
          <rPr>
            <b/>
            <sz val="9"/>
            <color indexed="81"/>
            <rFont val="Tahoma"/>
            <family val="2"/>
          </rPr>
          <t>เตรียม 25 กย 61
6107/320</t>
        </r>
      </text>
    </comment>
    <comment ref="O275" authorId="0">
      <text>
        <r>
          <rPr>
            <b/>
            <sz val="9"/>
            <color indexed="81"/>
            <rFont val="Tahoma"/>
            <family val="2"/>
          </rPr>
          <t>เตรียม 30 สค 61</t>
        </r>
      </text>
    </comment>
    <comment ref="O277" authorId="0">
      <text>
        <r>
          <rPr>
            <b/>
            <sz val="9"/>
            <color indexed="81"/>
            <rFont val="Tahoma"/>
            <family val="2"/>
          </rPr>
          <t>6107/279
อนุมัติ 19 กย 61</t>
        </r>
      </text>
    </comment>
    <comment ref="P278" authorId="0">
      <text>
        <r>
          <rPr>
            <b/>
            <sz val="9"/>
            <color indexed="81"/>
            <rFont val="Tahoma"/>
            <family val="2"/>
          </rPr>
          <t>6107/143
23 เมย 62</t>
        </r>
      </text>
    </comment>
    <comment ref="O27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6107/160
อนุมัติ 2 กค 61</t>
        </r>
      </text>
    </comment>
    <comment ref="P279" authorId="0">
      <text>
        <r>
          <rPr>
            <b/>
            <sz val="9"/>
            <color indexed="81"/>
            <rFont val="Tahoma"/>
            <family val="2"/>
          </rPr>
          <t>6107/239
06-06-62</t>
        </r>
      </text>
    </comment>
    <comment ref="O28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6107/166
อนุมัติ 14 กค 61</t>
        </r>
      </text>
    </comment>
    <comment ref="P283" authorId="0">
      <text>
        <r>
          <rPr>
            <b/>
            <sz val="9"/>
            <color indexed="81"/>
            <rFont val="Tahoma"/>
            <family val="2"/>
          </rPr>
          <t>6107/240
06-06-62</t>
        </r>
      </text>
    </comment>
    <comment ref="O287" authorId="0">
      <text>
        <r>
          <rPr>
            <b/>
            <sz val="9"/>
            <color indexed="81"/>
            <rFont val="Tahoma"/>
            <family val="2"/>
          </rPr>
          <t>6107/ 262  ลว 3 สิงหา 61 (อนุมัติ 27 สค 61</t>
        </r>
      </text>
    </comment>
    <comment ref="O288" authorId="0">
      <text>
        <r>
          <rPr>
            <b/>
            <sz val="9"/>
            <color indexed="81"/>
            <rFont val="Tahoma"/>
            <family val="2"/>
          </rPr>
          <t>6107/238
6 -6-62</t>
        </r>
      </text>
    </comment>
    <comment ref="P288" authorId="0">
      <text>
        <r>
          <rPr>
            <b/>
            <sz val="9"/>
            <color indexed="81"/>
            <rFont val="Tahoma"/>
            <family val="2"/>
          </rPr>
          <t>6107/238
6 -6-62</t>
        </r>
      </text>
    </comment>
    <comment ref="O294" authorId="0">
      <text>
        <r>
          <rPr>
            <b/>
            <sz val="9"/>
            <color indexed="81"/>
            <rFont val="Tahoma"/>
            <family val="2"/>
          </rPr>
          <t>6107/348
เบิก 10/ตค/61</t>
        </r>
      </text>
    </comment>
    <comment ref="P295" authorId="0">
      <text>
        <r>
          <rPr>
            <b/>
            <sz val="9"/>
            <color indexed="81"/>
            <rFont val="Tahoma"/>
            <family val="2"/>
          </rPr>
          <t>6107/171
26  เมย. 62</t>
        </r>
      </text>
    </comment>
    <comment ref="O301" authorId="0">
      <text>
        <r>
          <rPr>
            <b/>
            <sz val="9"/>
            <color indexed="81"/>
            <rFont val="Tahoma"/>
            <family val="2"/>
          </rPr>
          <t>6107/366
เบิก 6 พย. 61</t>
        </r>
      </text>
    </comment>
    <comment ref="O305" authorId="0">
      <text>
        <r>
          <rPr>
            <b/>
            <sz val="9"/>
            <color indexed="81"/>
            <rFont val="Tahoma"/>
            <family val="2"/>
          </rPr>
          <t xml:space="preserve">6107/306
อนุมัติ 22 กย 61
</t>
        </r>
      </text>
    </comment>
    <comment ref="P305" authorId="0">
      <text>
        <r>
          <rPr>
            <b/>
            <sz val="9"/>
            <color indexed="81"/>
            <rFont val="Tahoma"/>
            <family val="2"/>
          </rPr>
          <t>6107/217
30-05-62</t>
        </r>
      </text>
    </comment>
    <comment ref="O308" authorId="0">
      <text>
        <r>
          <rPr>
            <b/>
            <sz val="9"/>
            <color indexed="81"/>
            <rFont val="Tahoma"/>
            <family val="2"/>
          </rPr>
          <t>6107/279
อนุมัติ 19 กย 61</t>
        </r>
      </text>
    </comment>
    <comment ref="P309" authorId="0">
      <text>
        <r>
          <rPr>
            <b/>
            <sz val="9"/>
            <color indexed="81"/>
            <rFont val="Tahoma"/>
            <family val="2"/>
          </rPr>
          <t>6107/208
 29 -- 05--- 62</t>
        </r>
      </text>
    </comment>
    <comment ref="O31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6107/166
อนุมัติ 14 กค 61
</t>
        </r>
      </text>
    </comment>
    <comment ref="O3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6107/166
อนุมัติ 14 กค 61</t>
        </r>
      </text>
    </comment>
    <comment ref="O31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6107/166
อนุมัติ 14 กค 61</t>
        </r>
      </text>
    </comment>
    <comment ref="O313" authorId="0">
      <text>
        <r>
          <rPr>
            <b/>
            <sz val="9"/>
            <color indexed="81"/>
            <rFont val="Tahoma"/>
            <family val="2"/>
          </rPr>
          <t>6107/279
อนุมัติ 19 กย 61</t>
        </r>
      </text>
    </comment>
    <comment ref="P313" authorId="0">
      <text>
        <r>
          <rPr>
            <b/>
            <sz val="9"/>
            <color indexed="81"/>
            <rFont val="Tahoma"/>
            <family val="2"/>
          </rPr>
          <t xml:space="preserve">อว8007/317
3 สค 62
</t>
        </r>
      </text>
    </comment>
    <comment ref="O31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6107/166
อนุมัติ 14 กค 61
</t>
        </r>
      </text>
    </comment>
    <comment ref="P315" authorId="0">
      <text>
        <r>
          <rPr>
            <b/>
            <sz val="9"/>
            <color indexed="81"/>
            <rFont val="Tahoma"/>
            <family val="2"/>
          </rPr>
          <t>/ 337
9 สค 62</t>
        </r>
      </text>
    </comment>
    <comment ref="O31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6107/166
อนุมัติ 14 กค 61
</t>
        </r>
      </text>
    </comment>
    <comment ref="O31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6107/166
อนุมัติ 14 กค 61</t>
        </r>
      </text>
    </comment>
    <comment ref="P317" authorId="0">
      <text>
        <r>
          <rPr>
            <b/>
            <sz val="9"/>
            <color indexed="81"/>
            <rFont val="Tahoma"/>
            <family val="2"/>
          </rPr>
          <t>/ 339
9 สค 62</t>
        </r>
      </text>
    </comment>
    <comment ref="O318" authorId="0">
      <text>
        <r>
          <rPr>
            <b/>
            <sz val="9"/>
            <color indexed="81"/>
            <rFont val="Tahoma"/>
            <family val="2"/>
          </rPr>
          <t>6107/34  
(24 มค 62)</t>
        </r>
      </text>
    </comment>
    <comment ref="O321" authorId="0">
      <text>
        <r>
          <rPr>
            <b/>
            <sz val="9"/>
            <color indexed="81"/>
            <rFont val="Tahoma"/>
            <family val="2"/>
          </rPr>
          <t>6107/34  
(24 มค 62)</t>
        </r>
      </text>
    </comment>
    <comment ref="O322" authorId="0">
      <text>
        <r>
          <rPr>
            <b/>
            <sz val="9"/>
            <color indexed="81"/>
            <rFont val="Tahoma"/>
            <family val="2"/>
          </rPr>
          <t>6107/34  
(24 มค 62)</t>
        </r>
      </text>
    </comment>
    <comment ref="O323" authorId="0">
      <text>
        <r>
          <rPr>
            <b/>
            <sz val="9"/>
            <color indexed="81"/>
            <rFont val="Tahoma"/>
            <family val="2"/>
          </rPr>
          <t>6107/34  
(24 มค 62)</t>
        </r>
      </text>
    </comment>
    <comment ref="O324" authorId="0">
      <text>
        <r>
          <rPr>
            <b/>
            <sz val="9"/>
            <color indexed="81"/>
            <rFont val="Tahoma"/>
            <family val="2"/>
          </rPr>
          <t>6107/34  
(24 มค 62)</t>
        </r>
      </text>
    </comment>
    <comment ref="O325" authorId="0">
      <text>
        <r>
          <rPr>
            <b/>
            <sz val="9"/>
            <color indexed="81"/>
            <rFont val="Tahoma"/>
            <family val="2"/>
          </rPr>
          <t>6107/21
เบิก 15 มค 62</t>
        </r>
      </text>
    </comment>
    <comment ref="P326" authorId="0">
      <text>
        <r>
          <rPr>
            <b/>
            <sz val="9"/>
            <color indexed="81"/>
            <rFont val="Tahoma"/>
            <family val="2"/>
          </rPr>
          <t>6107/22  
เบิก 18 มค. 2561
((อนุมัติ 25 กพ62)</t>
        </r>
      </text>
    </comment>
    <comment ref="O328" authorId="0">
      <text>
        <r>
          <rPr>
            <b/>
            <sz val="9"/>
            <color indexed="81"/>
            <rFont val="Tahoma"/>
            <family val="2"/>
          </rPr>
          <t>6107/348
10 ตค 61</t>
        </r>
      </text>
    </comment>
    <comment ref="O331" authorId="0">
      <text>
        <r>
          <rPr>
            <b/>
            <sz val="9"/>
            <color indexed="81"/>
            <rFont val="Tahoma"/>
            <family val="2"/>
          </rPr>
          <t>เตรียม 29/8/61</t>
        </r>
      </text>
    </comment>
    <comment ref="B332" authorId="0">
      <text>
        <r>
          <rPr>
            <b/>
            <sz val="9"/>
            <color indexed="81"/>
            <rFont val="Tahoma"/>
            <family val="2"/>
          </rPr>
          <t xml:space="preserve">เดิม ดร.ญาณพนธ์ ตรัยพรวรยุตก์
</t>
        </r>
        <r>
          <rPr>
            <b/>
            <sz val="9"/>
            <color indexed="10"/>
            <rFont val="Tahoma"/>
            <family val="2"/>
          </rPr>
          <t xml:space="preserve">
เป็นผู้ดำเนินการ ต่อมาลาออก</t>
        </r>
      </text>
    </comment>
    <comment ref="O33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6107/166
อนุมัติ 14 กค 61</t>
        </r>
      </text>
    </comment>
    <comment ref="O33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6107/166
อนุมัติ 14 กค 61</t>
        </r>
      </text>
    </comment>
    <comment ref="N36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6107/218
อนุมัติ 14 กค 61</t>
        </r>
      </text>
    </comment>
  </commentList>
</comments>
</file>

<file path=xl/comments2.xml><?xml version="1.0" encoding="utf-8"?>
<comments xmlns="http://schemas.openxmlformats.org/spreadsheetml/2006/main">
  <authors>
    <author>BRI</author>
  </authors>
  <commentList>
    <comment ref="E170" authorId="0">
      <text>
        <r>
          <rPr>
            <b/>
            <sz val="9"/>
            <color indexed="81"/>
            <rFont val="Tahoma"/>
            <family val="2"/>
          </rPr>
          <t>โทร. 081-796-3975</t>
        </r>
      </text>
    </comment>
  </commentList>
</comments>
</file>

<file path=xl/sharedStrings.xml><?xml version="1.0" encoding="utf-8"?>
<sst xmlns="http://schemas.openxmlformats.org/spreadsheetml/2006/main" count="4177" uniqueCount="1986">
  <si>
    <t>งบประมาณ</t>
  </si>
  <si>
    <t>คณะครุศาสตร์</t>
  </si>
  <si>
    <t>เชียงราย</t>
  </si>
  <si>
    <t>ร้อยเอ็ด</t>
  </si>
  <si>
    <t>บัตรประชาชน</t>
  </si>
  <si>
    <t>เลขที่บัญชี</t>
  </si>
  <si>
    <t>พระครูสิริรัตนานุวัตร</t>
  </si>
  <si>
    <t>คณะสังคมศาสตร์</t>
  </si>
  <si>
    <t>สาขา</t>
  </si>
  <si>
    <t>ธนาคาร</t>
  </si>
  <si>
    <t>สุรินทร์</t>
  </si>
  <si>
    <t>ชื่อบัญชี</t>
  </si>
  <si>
    <t>บุรีรัมย์</t>
  </si>
  <si>
    <t>บางขุนนนท์</t>
  </si>
  <si>
    <t>ม.ธรรมศาสตร์-ท่าพระจันทร์</t>
  </si>
  <si>
    <t>อุบลราชธานี</t>
  </si>
  <si>
    <t>แพร่</t>
  </si>
  <si>
    <t>พุทธมณฑล</t>
  </si>
  <si>
    <t>ขอนแก่น</t>
  </si>
  <si>
    <t>พะเยา</t>
  </si>
  <si>
    <t>พิษณุโลก</t>
  </si>
  <si>
    <t>ลำดับ</t>
  </si>
  <si>
    <t>วงเงินงบประมาณ</t>
  </si>
  <si>
    <t>รวมคงเหลือ</t>
  </si>
  <si>
    <t>งวดที่ 2</t>
  </si>
  <si>
    <t>สัญญา</t>
  </si>
  <si>
    <t>ชื่อ</t>
  </si>
  <si>
    <t>ที่อยู่</t>
  </si>
  <si>
    <t>วข.นครศรีธรรมราช</t>
  </si>
  <si>
    <t>วข.ขอนแก่น</t>
  </si>
  <si>
    <t>วข.เชียงใหม่</t>
  </si>
  <si>
    <t>ชื่อโครงการ</t>
  </si>
  <si>
    <t>วข.อุบลราชธานี</t>
  </si>
  <si>
    <t>บัณฑิตวิทยาลัย</t>
  </si>
  <si>
    <t>คณะพุทธศาสตร์</t>
  </si>
  <si>
    <t>งวดที่3</t>
  </si>
  <si>
    <t>คงเหลือ</t>
  </si>
  <si>
    <t>คณะมนุษยศาสตร์</t>
  </si>
  <si>
    <t>งบประมาณที่ได้รับ</t>
  </si>
  <si>
    <t>พระครูวิมลศิลปกิจ</t>
  </si>
  <si>
    <t>งบอุดหนุนงานวิจัยแต่ละงวด</t>
  </si>
  <si>
    <t>ลาดหญ้า</t>
  </si>
  <si>
    <t>ศิริราช</t>
  </si>
  <si>
    <t>เลย</t>
  </si>
  <si>
    <t>โคกมะตูม-พิษณุโลก</t>
  </si>
  <si>
    <t>ระยะเวลา</t>
  </si>
  <si>
    <t>พระครูสิริสุตานุยุต</t>
  </si>
  <si>
    <t>นายวีระกาญจน์ กนกกมเลศ</t>
  </si>
  <si>
    <t>นายเจษฎา มูลยาพอ</t>
  </si>
  <si>
    <t>นางฉวีวรรณ สุวรรณาภา</t>
  </si>
  <si>
    <t>นายรวีโรจน์ ศรีคำภา</t>
  </si>
  <si>
    <t>พระกันทวี แก้วแปง</t>
  </si>
  <si>
    <t>ถนนพรหมราช-อุบลราชธานี</t>
  </si>
  <si>
    <t>ถนนมหาจักรพรรดิ์-ฉะเชิงเทรา</t>
  </si>
  <si>
    <t>นครศรีธรรมราช</t>
  </si>
  <si>
    <t>หนองคาย</t>
  </si>
  <si>
    <t>น่าน</t>
  </si>
  <si>
    <t>ลำพูน</t>
  </si>
  <si>
    <t>สถาบันวิจัยพุทธศาสตร์</t>
  </si>
  <si>
    <t>วิทยาลัยสงฆ์บุรีรัมย์</t>
  </si>
  <si>
    <t>ปัตตานี</t>
  </si>
  <si>
    <t>ทำสัญญา</t>
  </si>
  <si>
    <t>เดอะมอลล์ นครราชสีมา</t>
  </si>
  <si>
    <t>พระราเชนทร์ ไชยเจริญ</t>
  </si>
  <si>
    <t>ลำปาง</t>
  </si>
  <si>
    <t>พระมหาสุทิตย์ อาภากโร</t>
  </si>
  <si>
    <t>นครพนม</t>
  </si>
  <si>
    <t>บิ๊กซี ลำพูน</t>
  </si>
  <si>
    <t>นายทวีศักดิ์ ทองทิพย์</t>
  </si>
  <si>
    <t>พระมหามิตร วันยาว</t>
  </si>
  <si>
    <t>นายสุเทพ สารบรรณ</t>
  </si>
  <si>
    <t>ถนนประจักษ์-แยกศาลหลักเมือง</t>
  </si>
  <si>
    <t>ศรีสะเกษ</t>
  </si>
  <si>
    <t>นายฤทธิชัย แกมนาค</t>
  </si>
  <si>
    <t>หน้าโรงพยาบาลมหาราช เชียงใหม่</t>
  </si>
  <si>
    <t>วส.ปัตตานี</t>
  </si>
  <si>
    <t>ฟิวเจอร์พาร์ค รังสิต</t>
  </si>
  <si>
    <t>วังน้อย</t>
  </si>
  <si>
    <t>รวม</t>
  </si>
  <si>
    <t>นายประพันธ์ ศุภษร</t>
  </si>
  <si>
    <t>เลขออก</t>
  </si>
  <si>
    <t>สารบรรณ</t>
  </si>
  <si>
    <t>วันที่</t>
  </si>
  <si>
    <t>รายการ</t>
  </si>
  <si>
    <t>เลขการเงิน</t>
  </si>
  <si>
    <t>ถนนประชาราษฎร์-นนทบุรี</t>
  </si>
  <si>
    <t>งบดำเนินการ</t>
  </si>
  <si>
    <t>นางบุษกร วัฒนบุตร</t>
  </si>
  <si>
    <t>การเบิกจ่ายเงิน</t>
  </si>
  <si>
    <t>TMB</t>
  </si>
  <si>
    <t>พระครูวิมลศิลปกิจ (เรืองฤทธิ์ แก้วเปียง)</t>
  </si>
  <si>
    <t>นายอัครเดช พรหมกัลป์</t>
  </si>
  <si>
    <t>แฟรี่แลนด์ นครสวรรค์</t>
  </si>
  <si>
    <t>นางสาวอนงค์นาฏ แก้วไพฑูรย์</t>
  </si>
  <si>
    <t>PRAKOB MEEKOTETHONG</t>
  </si>
  <si>
    <t>นายธนู ศรีทอง</t>
  </si>
  <si>
    <t>นายวิทยา ทองดี</t>
  </si>
  <si>
    <t>นายสนั่น ประเสริฐ</t>
  </si>
  <si>
    <t>นายจักรแก้ว นามเมือง</t>
  </si>
  <si>
    <t>นางตวงเพชร สมศรี</t>
  </si>
  <si>
    <t>บางบัว</t>
  </si>
  <si>
    <t>พระมหายุทธนา ศิริวรรณ</t>
  </si>
  <si>
    <t>พรานนก</t>
  </si>
  <si>
    <t>พระสมจันทร์ ศรีปรัชยานนท์</t>
  </si>
  <si>
    <t>เซ็นทรัลพลาซา ขอนแก่น</t>
  </si>
  <si>
    <t>กองบัญชาการกองทัพบก</t>
  </si>
  <si>
    <t>นายปริญญา  นิกรกุล</t>
  </si>
  <si>
    <t>อุทัยธานี</t>
  </si>
  <si>
    <t>เซ็นทรัลพลาซา ลำปาง</t>
  </si>
  <si>
    <t>นายสิน งามประโคน</t>
  </si>
  <si>
    <t>ดำเนินสะดวก</t>
  </si>
  <si>
    <t>นางเรียงดาว ทวะชาลี</t>
  </si>
  <si>
    <t>กก.สพ.อนุมัติ</t>
  </si>
  <si>
    <t>ครั้งที่/ปี</t>
  </si>
  <si>
    <t>เล่มรายงาน</t>
  </si>
  <si>
    <t>ก้าวหน้า</t>
  </si>
  <si>
    <t>ร่าง</t>
  </si>
  <si>
    <t>สมบูรณ์</t>
  </si>
  <si>
    <t>พระมหากฤษฎา กิตติโสภโณ</t>
  </si>
  <si>
    <t>อยุธยา พาร์ค</t>
  </si>
  <si>
    <t>แก้ไขก้าว</t>
  </si>
  <si>
    <t>จัดสรร</t>
  </si>
  <si>
    <t>บริหาร</t>
  </si>
  <si>
    <t>ทำสัญญาแล้ว</t>
  </si>
  <si>
    <t>นายเสพบัณฑิต โหน่งบัณฑิต</t>
  </si>
  <si>
    <t>เบิกปี 61</t>
  </si>
  <si>
    <t>พระทรงพรรณ ภิรมย์พร</t>
  </si>
  <si>
    <t>แฟรี่พลาซ่า ขอนแก่น</t>
  </si>
  <si>
    <t>นายสุรพล พรมกุล</t>
  </si>
  <si>
    <t>นายพงษ์ศักดิ์ รอดทะยอย</t>
  </si>
  <si>
    <t>สมุทรสาคร</t>
  </si>
  <si>
    <t>นายสมบัติ นวลระออง</t>
  </si>
  <si>
    <t>นายศตวรรษ สงกาผัน</t>
  </si>
  <si>
    <t>น.ส.สุนทรี สุริยะรังษี</t>
  </si>
  <si>
    <t>นายสุทธิพันธ์ อรัญญวาส</t>
  </si>
  <si>
    <t>สุราษฎร์ธานี</t>
  </si>
  <si>
    <t>พระสันต์ทัศน์ คมฺภีรปญฺโญ (สินสมบัติ)</t>
  </si>
  <si>
    <t>พระสันต์ทัศน์ สินสมบัติ</t>
  </si>
  <si>
    <t>พระครูสุมณฑ์ธรรมธาดา (สายัน บวบขม)</t>
  </si>
  <si>
    <t>บางลำภู</t>
  </si>
  <si>
    <t>น.ส.สหัทยา วิเศษ</t>
  </si>
  <si>
    <t>เซ็นทรัล ปิ่นเกล้า</t>
  </si>
  <si>
    <t>บิ๊กซี สุราษฎร์ธานี</t>
  </si>
  <si>
    <t>พระมหาธนกร กิตฺติปญฺโญ (สร้อยศรี)</t>
  </si>
  <si>
    <t>พระมหาธนกร กิตฺติปญฺโญ</t>
  </si>
  <si>
    <t>หล่มสัก</t>
  </si>
  <si>
    <t>พระพีระพงศ์ โชตินอก</t>
  </si>
  <si>
    <t>พระฐิตะวงษ์ อนุตฺตโร</t>
  </si>
  <si>
    <t>เบิกปี 62</t>
  </si>
  <si>
    <t>พระมหามิตร ฐิตปญฺโญ (วันยาว)</t>
  </si>
  <si>
    <t>ดร.ทักษิณาร์ ไกรราช</t>
  </si>
  <si>
    <t>เสริมไทย คอมเพล็กซ์ มหาสารคาม</t>
  </si>
  <si>
    <t>นายจักรพรรณ วงศ์พรพวัณ</t>
  </si>
  <si>
    <t>บ้านแอนด์บียอนด์ ขอนแก่น</t>
  </si>
  <si>
    <t>พระครูภาวนาโพธิคุณ (สมชาย พังหมื่นไว), ผศ.ดร.</t>
  </si>
  <si>
    <t>SOMCHAY PANGMER</t>
  </si>
  <si>
    <t>นายชาญชัย ฮวดศรี</t>
  </si>
  <si>
    <t>พระมหาพิสิฐ วิสิฏฺฐปญฺโญ (สืบนิสัย)</t>
  </si>
  <si>
    <t>นายจิรกิตต์ภณ พิริยสุวัฒน์</t>
  </si>
  <si>
    <t>พระมหาสมศักดิ์ สินนา</t>
  </si>
  <si>
    <t>นายอภิวัฒชัย พุทธจร</t>
  </si>
  <si>
    <t>SOMDET NAMKET</t>
  </si>
  <si>
    <t>ผศ.ดร.เจษฎา มูลยาพอ</t>
  </si>
  <si>
    <t>นายศตพล ใจสบาย</t>
  </si>
  <si>
    <t>ชัยภูมิ</t>
  </si>
  <si>
    <t>นายอิสรพงษ์ ไกรสินธุ์</t>
  </si>
  <si>
    <t>พระปลัด (วีระชนม์ มาลาไธสง)</t>
  </si>
  <si>
    <t>นายธนันต์ชัย พัฒนะสิงห์</t>
  </si>
  <si>
    <t>นายอุบล วุฒิพรโสภณ</t>
  </si>
  <si>
    <t>นายศิลปะ หินไชยศรี</t>
  </si>
  <si>
    <t>โรบินสัน ฉะเชิงเทรา</t>
  </si>
  <si>
    <t>พระมหาโกมล กมโล (แก้วดึง)</t>
  </si>
  <si>
    <t>พระแพนษณุ อนุตฺตโร (อนุสิทธิ์)</t>
  </si>
  <si>
    <t>พระอธิการอิ๊ต สวโร</t>
  </si>
  <si>
    <t>พระยุทธนา อธิจิตฺโต (พูลเพิ่ม),ดร.</t>
  </si>
  <si>
    <t>พระยุทธนา พูลเพิ่ม</t>
  </si>
  <si>
    <t>นางไพวรรณ ปุริมาตร</t>
  </si>
  <si>
    <t>โรบินสัน สุรินทร์</t>
  </si>
  <si>
    <t>พระมหาโชตนิพิฐพนธ์ สุทฺธจิตฺโต (ผลเจริญ)</t>
  </si>
  <si>
    <t>พระมหาธนรัฐ รฏฺฐเมโธ (สะอาดเอี่ยม)</t>
  </si>
  <si>
    <t>พระมหาธนรัฐ สะอาดเอี่ยม</t>
  </si>
  <si>
    <t>นายภูวเดช สินทับศาล</t>
  </si>
  <si>
    <t>พระอุดมปิฎก (วิจารณ์ ทองมา)</t>
  </si>
  <si>
    <t>อุตรดิตถ์</t>
  </si>
  <si>
    <t>นายเอกมงคล เพ็ชรวงษ์</t>
  </si>
  <si>
    <t>พระพีระพงศ์ ฐิตธมฺโม (โชตินอก),ดร.</t>
  </si>
  <si>
    <t>พระครูสิริคีรีรักษ์ (สมคิด พุ่มทุเรียน)</t>
  </si>
  <si>
    <t>พิจิตร</t>
  </si>
  <si>
    <t>นายสมชาย ชูเมือง</t>
  </si>
  <si>
    <t>พระมหาเกรียงศักดิ์ ภูริวฑฺฒโก (สุทธิชาติ)</t>
  </si>
  <si>
    <t>น.ส.ภัคสิริ แอนิหน</t>
  </si>
  <si>
    <t>นายสุเทพ เชื้อสมุทร</t>
  </si>
  <si>
    <t>บิ๊กซี แจ้งวัฒนะ</t>
  </si>
  <si>
    <t>เพชรบุรี</t>
  </si>
  <si>
    <t>ชลบุรี</t>
  </si>
  <si>
    <t>แม็คโคร จรัญสนิทวงศ์</t>
  </si>
  <si>
    <t>น.ส.ชนันภรณ์ อารีกุล</t>
  </si>
  <si>
    <t>มาบุญครองเซ็นเตอร์</t>
  </si>
  <si>
    <t>น.ส.พุทธชาติ แผนสมบุญ</t>
  </si>
  <si>
    <t>พระมหาสุขสันติ์ แก้วมณี</t>
  </si>
  <si>
    <t>จรัลสนิทวงศ์</t>
  </si>
  <si>
    <t>นายปัญญา คล้ายเดช</t>
  </si>
  <si>
    <t>พระชยานันทมุนี (ธรรมวัตร ณ น่าน),ผศ.ดร.</t>
  </si>
  <si>
    <t>ผศ.รวีโรจน์ ศรีคำภา</t>
  </si>
  <si>
    <t>ผศ.ดร.อนันต์ อุปสอด</t>
  </si>
  <si>
    <t>นางสาวอณิษฐา หาญภักดีนิยม</t>
  </si>
  <si>
    <t>น.ส.อณิษฐา หาญภักดีนิยม</t>
  </si>
  <si>
    <t>นายอนันต์ อุปสอด</t>
  </si>
  <si>
    <t>นายกำพล สุกันโท</t>
  </si>
  <si>
    <t>พระมหาศรีบรรดร ถิรธม</t>
  </si>
  <si>
    <t>นายรังสรรค์ วัฒนาชัยวณิช</t>
  </si>
  <si>
    <t>ดร.จิตต์ นิลวิเชียร</t>
  </si>
  <si>
    <t>นายจิตต์ นิลวิเชียร</t>
  </si>
  <si>
    <t>นายสมเดช นามเกตุ</t>
  </si>
  <si>
    <t>พระชยานันทมุนี ธรรมวัตร ณ น่าน</t>
  </si>
  <si>
    <t>8%</t>
  </si>
  <si>
    <t>งบ</t>
  </si>
  <si>
    <t>วิจัย 374 โครงการ</t>
  </si>
  <si>
    <t>สัมมนา8</t>
  </si>
  <si>
    <t>ตรวจวิจัย</t>
  </si>
  <si>
    <t>พัฒนาบุคลากร</t>
  </si>
  <si>
    <t>เผยแพร่</t>
  </si>
  <si>
    <t>สัมมนาดีเด่น</t>
  </si>
  <si>
    <t>สนับสนุนส่วนงาน</t>
  </si>
  <si>
    <t>จริยธรรม</t>
  </si>
  <si>
    <t>วิจัยบัณฑิต</t>
  </si>
  <si>
    <t>พิมพ์หนังสือ</t>
  </si>
  <si>
    <t>พัฒนาโครงการวิจัย</t>
  </si>
  <si>
    <t>ค่าประชุมอื่นๆ</t>
  </si>
  <si>
    <t>อื่นๆ</t>
  </si>
  <si>
    <t>งวดที่ 2 30%</t>
  </si>
  <si>
    <t>งวดที่ 3 35%</t>
  </si>
  <si>
    <t>ค่าสาธารณูปโภค</t>
  </si>
  <si>
    <t>พระครูสุนทรสังฆพินิต (เสน่ห์ ปาเมืองมูล),ดร.</t>
  </si>
  <si>
    <t>นางสาวสกุณา คงจันทร์</t>
  </si>
  <si>
    <t>พระครูสมุห์วัลลภ ฐิตสํวโร (ทาอินทร์),ดร.</t>
  </si>
  <si>
    <t>ดร.สุนทรี สุริยะรังษี</t>
  </si>
  <si>
    <t>ผศ.ดร.อภิรมย์ สีดาคำ</t>
  </si>
  <si>
    <t>ดร.วิสุทธิชัย ไชยสิทธิ์</t>
  </si>
  <si>
    <t>นายส่งเสริม แสงทอง</t>
  </si>
  <si>
    <t>พระครูปลัดณัฐพล จนฺทิโก (ประชุณหะ)</t>
  </si>
  <si>
    <t>พระมหาอัมพร พันธุ์กา</t>
  </si>
  <si>
    <t>ดร.วิโรจน์ วิชัย</t>
  </si>
  <si>
    <t>ผศ. (พิเศษ) สมบูรณ์ ตาสนธิ</t>
  </si>
  <si>
    <t>ดร.เดชา ตาละนึก</t>
  </si>
  <si>
    <t xml:space="preserve">พระบุญทรง หมีดำ </t>
  </si>
  <si>
    <t>นายสังวรณ์ สมบัติใหม่</t>
  </si>
  <si>
    <t>ผศ.ดร.ประเสริฐ ปอนถิ่น</t>
  </si>
  <si>
    <t>นายอภิชา สุขจีน</t>
  </si>
  <si>
    <t>ผศ.ดร.สมจิต ขอนวงค์</t>
  </si>
  <si>
    <t>ดร.ธาดา เจริญกุศล</t>
  </si>
  <si>
    <t>ผศ.ชลธิชา จิรภัคพงศ์</t>
  </si>
  <si>
    <t>ผศ.ฉวีวรรณ สุวรรณาภา</t>
  </si>
  <si>
    <t>พระครูโสภณปริยัติสุธี (ศรีบรรดร ไชยะวุฑฒิกุล), รศ.ดร.</t>
  </si>
  <si>
    <t>ดร.ชูชาติ สุทธะ</t>
  </si>
  <si>
    <t>ดร.สหัทยา วิเศษ</t>
  </si>
  <si>
    <t>นางพิศมัย วงค์จำปา</t>
  </si>
  <si>
    <t>พระครูพิศาลสรกิจ (สุทิน สิทธิกุลเมฆ), ดร.</t>
  </si>
  <si>
    <t>ผศ.ดร.สุเทพ สารบรรณ</t>
  </si>
  <si>
    <t>พระราชปริยัติ (ณษิกรณ์ ปินะดวง), ดร.</t>
  </si>
  <si>
    <t>ว่าที่ ร.ท.นิกรณ์  โปธาฤทธิ์</t>
  </si>
  <si>
    <t>ผศ.มงคลกิตต์ โวหารเสาวภาคย์</t>
  </si>
  <si>
    <t>รศ.ดร.วันชัย พลเมืองดี</t>
  </si>
  <si>
    <t>นางสาวเสาวนีย์ ไชยกุล</t>
  </si>
  <si>
    <t>ผศ.จักรแก้ว นามเมือง</t>
  </si>
  <si>
    <t>ผศ.ดร.เสน่ห์  ใจสิทธิ์</t>
  </si>
  <si>
    <t>นายจันทรัสม์  ตาปูลิง</t>
  </si>
  <si>
    <t>ดร.สามารถ  บุญรัตน์</t>
  </si>
  <si>
    <t>นายประเด่น  แบนปิง</t>
  </si>
  <si>
    <t>นายวสิษฐ์พล  กูลพรม</t>
  </si>
  <si>
    <t>นางสาววิภาพร  สุรินทร์ธรรม</t>
  </si>
  <si>
    <t>นายบุญเพลิน  ยาวิชัย</t>
  </si>
  <si>
    <t>นายจักรพงศ์ เพ็ญเวียง</t>
  </si>
  <si>
    <t>ดร.นิกร  ยาอินตา</t>
  </si>
  <si>
    <t>นางสาวบัณฑิกา  จารุมา</t>
  </si>
  <si>
    <t>ดร.ธีรทัศน์  โรจน์กิจจากุล</t>
  </si>
  <si>
    <t>พระมหากิตติ สอนเสนา</t>
  </si>
  <si>
    <t>นายธนวัฒน์  ศรีลา</t>
  </si>
  <si>
    <t>นายสิทธิชัย  อุ่นสวน</t>
  </si>
  <si>
    <t>นายประทีป  ยศนรินทร์</t>
  </si>
  <si>
    <t>นายดำเนิน ปัญญาผ่องใส</t>
  </si>
  <si>
    <t>นายนเรศร์ บุญเลิศ</t>
  </si>
  <si>
    <t>นายสมพงษ์ แซ่ท้อ</t>
  </si>
  <si>
    <t>นางเกศรา สว่างวงศ์</t>
  </si>
  <si>
    <t>นายนพดล อินทรเสนา</t>
  </si>
  <si>
    <t>พระครูสังฆรักษ์ศุภณัฐ คำชุม</t>
  </si>
  <si>
    <t>พระพิษณุพล  รูปทอง</t>
  </si>
  <si>
    <t>ดร.สมจันทร์ ศรีปรัชยานนท์</t>
  </si>
  <si>
    <t>นายณรงค์ ปัดแก้ว</t>
  </si>
  <si>
    <t>นางสาวณภัสสรส์ เหมาะประสิทธิ์</t>
  </si>
  <si>
    <t>นางสาวชลิดา แย้มศรีสุข</t>
  </si>
  <si>
    <t>แผนงานวิจัย: เครือข่ายพระนักพัฒนา: แนวปฏิบัติและกระบวนการพัฒนาคุณภาพชีวิตของกลุ่มชาติพันธุ์บนพื้นที่สูง</t>
  </si>
  <si>
    <t>โครงการวิจัยย่อยที่ ๑ แนวปฏิบัติและกระบวนการฟื้นฟูสิ่งแวดล้อมของเครือข่ายพระนักพัฒนาบนพื้นที่สูง: พื้นที่ต้นแบบ ฮอด แม่แจ่ม อมก๋อย แม่สะเรียง</t>
  </si>
  <si>
    <t xml:space="preserve">โครงการวิจัยย่อยที่ ๒ แนวปฏิบัติและกระบวนการพัฒนาแหล่งท่องเที่ยวทางศาสนาและวัฒนธรรมของเครือข่ายพระนักพัฒนาบนพื้นที่สูง: พื้นที่ต้นแบบ สะเมิง กัลยาณิวัฒนา ปาย ปางมะผ้า </t>
  </si>
  <si>
    <t>โครงการวิจัยย่อยที่ ๓ แนวปฏิบัติและกระบวนการเพิ่มรายได้เกษตรวิถีพุทธของเครือข่ายพระนักพัฒนาบนพื้นที่สูง: พื้นที่ต้นแบบ เวียงป่าเป้า แม่สรวย เมืองเชียงราย แม่ฟ้าหลวง</t>
  </si>
  <si>
    <t>โครงการวิจัยย่อยที่ ๔ แนวปฏิบัติและกระบวนการดูแลผู้สูงอายุของเครือข่ายพระนักพัฒนาบนพื้นที่สูง: พื้นที่ต้นแบบ เชียงดาว ไชยปราการ ฝาง แม่อาย</t>
  </si>
  <si>
    <t>โครงการวิจัยย่อยที่ ๕ แนวปฏิบัติและกระบวนการสื่อสารวัฒนธรรมเพื่อการเรียนรู้ของเครือข่ายพระนักพัฒนาบนพื้นที่สูง: พื้นที่ต้นแบบ สบเมย แม่ลาน้อย ขุนยวม เมืองแม่ฮ่องสอน</t>
  </si>
  <si>
    <t xml:space="preserve">โครงการวิจัยย่อยที่ ๖ การขับเคลื่อนเครือข่ายพระนักพัฒนาบนพื้นที่สูงภายใต้เศรษฐกิจชุมชนแบบพอเพียง: พื้นที่ต้นแบบ แจ้ห่ม งาว </t>
  </si>
  <si>
    <t>การพัฒนานวัตกรรมเพื่อส่งเสริมสุขภาพจิตของผู้สูงอายุตามหลักไตรสิกขา</t>
  </si>
  <si>
    <t>การสร้างนิสัยการออมอย่างยั่งยืนเพื่อความมั่นคงของชุมชนในจังหวัดเชียงใหม่</t>
  </si>
  <si>
    <t>การศึกษาพัฒนาการทางความคิดตามหลักโยนิโสมนสิการของปราชญ์พื้นบ้านล้านนา</t>
  </si>
  <si>
    <t>การพัฒนาโปรแกรมคอมพิวเตอร์ช่วยสอนวิชาพระอภิธรรมเพื่อการเรียนรู้ด้วยตนเอง</t>
  </si>
  <si>
    <t>การสร้างแอปพลิเคชันเพื่อการท่องเที่ยวเชิงสมาธิภาวนาสำหรับชาวต่างประเทศในจังหวัดเชียงใหม่</t>
  </si>
  <si>
    <t>การพัฒนาสื่อการเรียนรู้ด้วยตนเองเพื่อพัฒนาทักษะการสื่อสารภาษาอังกฤษสำหรับผู้ประกอบธุรกิจท่องเที่ยวในชุมชน: กรณีศึกษา อำเภอดอยสะเก็ด จังหวัดเชียงใหม่</t>
  </si>
  <si>
    <t>การพัฒนาหลักสูตรปฏิบัติวิปัสสนากรรมฐานสำหรับการเสริมสร้างพุทธิปัญญาสำหรับแกนนำชาวพุทธเชียงใหม่</t>
  </si>
  <si>
    <t xml:space="preserve">การประยุกต์ใช้หลักพุทธธรรมเพื่อเยียวยาผู้ป่วยระยะสุดท้าย </t>
  </si>
  <si>
    <t>แนวทางการบริหารจัดการภัยพิบัติทางธรรมชาติของชาวบ้านในชุมชนจังหวัดเชียงใหม่</t>
  </si>
  <si>
    <t>การเสริมสร้างแนวปฏิบัติในการสังคมสงเคราะห์ของวัดในจังหวัดเชียงใหม่</t>
  </si>
  <si>
    <t>การบริหารจัดการขยะอย่างครบวงจรเพื่อสิ่งแวดล้อมที่ดีในชุมชน</t>
  </si>
  <si>
    <t>การส่งเสริมและการพัฒนาศักยภาพของครอบครัวในการดูแลผู้สูงอายุในจังหวัดแพร่</t>
  </si>
  <si>
    <t xml:space="preserve">การส่งเสริมศักยภาพเครื่อข่ายชุมชนท้องถิ่นในการจัดการลุ่มน้ำยม ๑๖ สาขา จังหวัดแพร่ </t>
  </si>
  <si>
    <t>การพัฒนารูปแบบการบริหารจัดการเครือข่ายกองทุนสวัสดิการชุมชนของการพึ่งตนเองอย่างยั่งยืนในจังหวัดแพร่</t>
  </si>
  <si>
    <t xml:space="preserve">การพัฒนาศักยภาพการออมและการประกอบอาชีพของผู้สูงวัยเพื่อการดำรงชีวิตอย่างยั่งยืนในภาคเหนือตอนบน </t>
  </si>
  <si>
    <t>แผนงานวิจัย  สุขภาวะพระสงฆ์ : การพัฒนารูปแบบการเสริมสร้างสุขภาวะแนววิถีพุทธโดยการบูรณาการสาธารณสุขเพื่อคุณภาพชีวิตที่ดีในภาคเหนือตอนบน</t>
  </si>
  <si>
    <t>โครงการย่อยที่ ๑ สุขภาวะพระสงฆ์ : การพัฒนารูปแบบการเสริมสร้างสุขภาวะแนววิถีพุทธโดยการบูรณาการสาธารณสุขเพื่อคุณภาพชีวิตที่ดีของจังหวัดลำปาง</t>
  </si>
  <si>
    <t>โครงการย่อยที่ ๒ สุขภาวะพระสงฆ์ : การพัฒนารูปแบบการเสริมสร้างสุขภาวะแนววิถีพุทธโดยการบูรณาการสาธารณสุขเพื่อคุณภาพชีวิตที่ดีของจังหวัดพะเยา</t>
  </si>
  <si>
    <t>โครงการย่อยที่ ๓ สุขภาวะพระสงฆ์ : การพัฒนารูปแบบการเสริมสร้างสุขภาวะแนววิถีพุทธโดยการบูรณาการสาธารณสุขเพื่อคุณภาพชีวิตที่ดีของจังหวัดเชียงราย</t>
  </si>
  <si>
    <t xml:space="preserve">การเสริมสร้างสมรรถนะในการอนุรักษ์ การใช้ประโยชน์ และการแบ่งปันผลประโยชน์จากป่าชุมชนในลุ่มน้ำอิง จังหวัดพะเยา-เชียงราย            </t>
  </si>
  <si>
    <t>การศึกษาองค์ความรู้ทางพระพุทธศาสนาและภูมิปัญญาท้องถิ่น ในการอนุรักษ์ การใช้ประโยชน์ และการแบ่งปันผลประโยชน์จากป่าชุมชนในลุ่มน้ำอิง จังหวัดพะเยา - เชียงราย</t>
  </si>
  <si>
    <t>กระบวนการพัฒนาข้อบัญญัติขององค์กรปกครองส่วนท้องถิ่นและชุมชนในการอนุรักษ์ การใช้ประโยชน์ และการแบ่งปันผลประโยชน์จากป่าชุมชนในลุ่มน้ำอิง จังหวัดพะเยา – เชียงราย</t>
  </si>
  <si>
    <t>การเสริมสร้างศักยภาพของเครือข่ายชุมชนในการอนุรักษ์  การใช้ประโยชน์ และการแบ่งปันผลประโยชน์จากป่าชุมชนในลุ่มน้ำอิง จังหวัดพะเยา – เชียงราย</t>
  </si>
  <si>
    <t>การส่งเสริมและพัฒนาชุมชนรอบพื้นที่ป่าโดยการมีส่วนร่วมของชุมชน และองค์กรปกครองส่วนท้องถิ่นในลุ่มน้ำอิงตามแนวทางพระพุทธศาสนา</t>
  </si>
  <si>
    <t>กระบวนการทางสังคมเชิงพุทธกับการป้องกันการตั้งครรภ์ไม่พึงประสงค์ของวัยรุ่น จังหวัดพะเยา</t>
  </si>
  <si>
    <t>การวิเคราะห์สถานการณ์สุขภาวะภายใต้หลักภาวนา ๔ ในผู้สูงอายุที่นอนติดเตียง</t>
  </si>
  <si>
    <t xml:space="preserve">นวัตกรรมเพื่อจัดการผักตบชวาแบบบูรณาการร่วมกับชุมชนเพื่อพัฒนากว๊านพะเยาอย่างยั่งยืน </t>
  </si>
  <si>
    <t>โรงเรียนผู้สูงอายุ: องค์ประกอบ รูปแบบและการพัฒนาหลักสูตรและกิจกรรมเพื่อการเสริมสร้างสุขภาวะผู้สูงอายุ</t>
  </si>
  <si>
    <t xml:space="preserve">การพัฒนาและเสริมสร้างเครือข่ายการเรียนรู้ข้ามวัฒนธรรมของกลุ่มอารยธรรม ๕ เชียง กับการเสริมสร้างความเป็นพลเมืองในภูมิภาคลุ่มน้ำโขง </t>
  </si>
  <si>
    <t xml:space="preserve">กระบวนการการเรียนรู้ข้ามวัฒธรรมของพระสงฆ์ในกลุ่มอารยธรรม ๕ เชียงกับการเสริมสร้างความเป็นพลเมืองในภูมิภาคลุ่มน้ำโขง </t>
  </si>
  <si>
    <t>กระบวนการการเรียนรู้ข้ามวัฒธรรมของชุมชนในกลุ่มอารยธรรม ๕ เชียง กับการเสริมสร้างความเป็นพลเมืองในภูมิภาคลุ่มน้ำโขง</t>
  </si>
  <si>
    <t xml:space="preserve">การเสริมสร้างเครือข่ายการเรียนรู้ข้ามวัฒนธรรมของกลุ่มอารยธรรม ๕ เชียงกับการเสริมสร้างความเป็นพลเมืองในภูมิภาคลุ่มน้ำโขง </t>
  </si>
  <si>
    <t>รูปแบบและกระบวนการทางพระพุทธศาสนาในการลดการฆ่าตัวตายของประชาชนจังหวัดลำพูน</t>
  </si>
  <si>
    <t>การศึกษาแนวคิดและกระบวนการลดการฆ่าตัวตายตามพระพุทธศาสนา</t>
  </si>
  <si>
    <t xml:space="preserve">การสร้างรูปแบบวิถีวัฒนธรรมเชิงพุทธเพื่อการลดการฆ่าตัวตายของพระสงฆ์และชุมชนในจังหวัดลำพูน </t>
  </si>
  <si>
    <t>กระบวนการเสริมสร้างการเรียนรู้และสุขภาวะเพื่อการลดการฆ่าตัวตายของ อปท. ในจังหวัดลำพูน</t>
  </si>
  <si>
    <t xml:space="preserve">การบูรณาการหลักการเรียนรู้และวิถีวัฒนธรรมเชิงพุทธในการป้องกันการฆ่าตัวตายของเยาวชนในจังหวัดลำพูน </t>
  </si>
  <si>
    <t>การบริหารจัดการน้ำเพื่อแก้ปัญหากลุ่มเกษตรกรลุ่มน้ำลี้</t>
  </si>
  <si>
    <t>การพัฒนาองค์ความรู้และทักษะการใช้ภาษาอังกฤษสำหรับพระสงฆ์ในวัดท่องเที่ยวจังหวัดลำพูน</t>
  </si>
  <si>
    <t>การเสริมสร้างแหล่งเรียนรู้และการจัดการแหล่งโบราณคดีหริภุญชัย จังหวัดลำพูน</t>
  </si>
  <si>
    <t>กระบวนการเสริมสร้างศักยภาพเจ้าหน้าที่การใช้บริการแบบองค์รวมของสำนักวิทยาลัย  มจร.เขตภาคเหนือ</t>
  </si>
  <si>
    <t>โรงเรียนผู้สูงอายุ : รูปแบบและการจัดสวัสดิการผู้สูงอายุของวัดและชุมชนจังหวัดลำพูน</t>
  </si>
  <si>
    <t>การพัฒนาเครื่องมือบริหารปอดเพื่อแก้ปัญหาสุขภาวะพร่องของระบบทางเดินหายใจ</t>
  </si>
  <si>
    <t>การวิเคราะห์วาทกรรมโน้มน้าวใจทางสุขภาพ:กรณีศึกษาการรณรงค์งดเหล้าเข้าพรรษาของหน่วยงานภาครัฐในอำเภอเมืองนาน จังหวัดน่าน</t>
  </si>
  <si>
    <t>กระบวนการบริหารจัดการวิสาหกิจชุมชนเพื่อการพัฒนาอย่างยั่งยืน กรณีศึกษา: วิสาหกิจชุมชนจังหวัดน่าน</t>
  </si>
  <si>
    <t>การพัฒนารูปแบบการมีส่วนร่วมของประชาชนในการอนุรักษ์และการจัดการป่าชุมชน</t>
  </si>
  <si>
    <t>หมู่บ้านพุทธเกษตร:รูปแบบการจัดการป่าและการส่งเสริมสัมมาชีพของเกษตรกรวิถีพุทธสู่ความยั่งยืน ในพื้นที่จังหวัดน่าน</t>
  </si>
  <si>
    <t>ศึกษาวิธีคิดและการจัดการป่าของชุมชนหมู่บ้านพุทธเกษตรในจังหวัดน่าน</t>
  </si>
  <si>
    <t>การพัฒนากิจกรรมและการประกอบสัมมาชีพของหมู่บ้านพุทธเกษตรในจังหวัดน่าน</t>
  </si>
  <si>
    <t>การพัฒนารูปแบบการจัดการป่าและการส่งเสริมสัมมาชีพของเกษตรกรวิถีพุทธสู่ความยั่งยืน ในจังหวัดน่าน</t>
  </si>
  <si>
    <t>สร้างเครือข่ายหมู่บ้านพุทธเกษตรในการจัดการป่าและพัฒนาสัมมาชีพในพื้นที่จังหวัดน่าน</t>
  </si>
  <si>
    <t>Chiang Rai City of Ars : ช่างสิบหมู่ในโรงเรียนพระปริยัติธรรม แผนกสามัญศึกษาจังหวัดเชียงราย</t>
  </si>
  <si>
    <t>การส่งเสริมและอนุรักษ์ภูมิปัญญาไทยสมุนไพรพื้นบ้านชุมชน</t>
  </si>
  <si>
    <t>แรงงานต่างด้าวในจังหวัดเชียงราย : นโยบาย มาตรการ และการเข้าถึงการบริการสาธารณสุข</t>
  </si>
  <si>
    <t>นวัตกรรมการใช้ประโยชน์ของสมุนไพรสร้างความเข้มแข็งชุมชน</t>
  </si>
  <si>
    <t>การพัฒนารูปแบบและเทคนิคการสอนภาษาอังกฤษในโรงเรียนพระปริยัติธรรม แผนกสามัญศึกษาจังหวัดเชียงราย</t>
  </si>
  <si>
    <t>เชียงรายเมืองแห่งศิลปะ : วัด โบราณสถานในเขตอำเภอเวียงชัย จังหวัดเชียงราย</t>
  </si>
  <si>
    <t>นวัตกรรมแหล่งเรียนรู้แหล่งท่องเที่ยวทางวัฒนธรรมล้านนาและภูมิปัญญาท้องถิ่น</t>
  </si>
  <si>
    <t>การพัฒนารูปแบบเกษตรกรผู้ปลูกข้าวอินทรีย์บ้านห้วยส้านยาว ตำบลดงมะดะ อำเภอแม่ลาว จังหวัดเชียงราย</t>
  </si>
  <si>
    <t>การพัฒนาศักยภาพการรองรับนักท่องเที่ยวสาธารณรัฐประชาชนจีนของผู้ประกอบการและชุมชนในจังหวัดเชียงราย</t>
  </si>
  <si>
    <t xml:space="preserve">พฤติกรรมสุขภาพ ๔ มิติ ของพระสงฆ์ในเขตปกครองคณะสงฆ์ภาค ๖ </t>
  </si>
  <si>
    <t xml:space="preserve">การศึกษาวิเคราะห์คัมภีร์อุปปาตะสันติ </t>
  </si>
  <si>
    <t>แผนงานวิจัย : คัมภีร์โบราณนครลำปาง: หลักปฏิบัติและกระบวนการขัดเกลาเชิงวัฒนธรรม</t>
  </si>
  <si>
    <t>โครงการวิจัยย่อยที่ ๑ การศึกษาองค์ความรู้หลักปฏิบัติเพื่อการขัดเกลาเชิงวัฒนธรรมที่ปรากฎในคัมภีร์โบราณนครลำปาง</t>
  </si>
  <si>
    <t>โครงการวิจัยย่อยที่ ๒  กระบวนการเรียนรู้และการขัดเกลาเชิงวัฒนธรรมในคัมภีร์โบราณนครลำปางของสถาบันการศึกษาในจังหวัดลำปาง</t>
  </si>
  <si>
    <t>โครงการวิจัยย่อยที่ ๓ การพัฒนากระบวนการขัดเกลาเชิงวัฒนธรรมของวัดและชุมชนในจังหวัดลำปาง ตามหลักคำสอนในคัมภีร์โบราณนครลำปาง</t>
  </si>
  <si>
    <t>แผนงานวิจัย : การพัฒนานวัตกรรมการดูแลสุขภาพผู้สูงอายุของโรงเรียนผู้สูงอายุจังหวัดลำปาง</t>
  </si>
  <si>
    <t>โครงการวิจัยย่อยที่ ๑ รูปแบบและกระบวนการจัดการโรงเรียนผู้สูงอายุในจังหวัดลำปาง</t>
  </si>
  <si>
    <t>โครงการวิจัยย่อยที่ ๒ พัฒนานวัตกรรมการดูแลผู้สูงอายุของโรงเรียนผู้สูงอายุในจังหวัดลำปาง</t>
  </si>
  <si>
    <t>โครงการวิจัยย่อยที่ ๓ การส่งเสริมเครือข่ายโรงเรียนผู้สูงอายุจังหวัดลำปาง</t>
  </si>
  <si>
    <t>วิทยาเขตเชียงใหม่</t>
  </si>
  <si>
    <t>วิทยาเขตแพร่</t>
  </si>
  <si>
    <t>วิทยาเขตพะเยา</t>
  </si>
  <si>
    <t>วิทยาลัยสงฆ์ลำพูน</t>
  </si>
  <si>
    <t>วิทยาลัยสงฆ์นครน่านฯ</t>
  </si>
  <si>
    <t>วิทยาลัยสงฆ์เชียงราย</t>
  </si>
  <si>
    <t>วิทยาลัยสงฆ์นครลำปาง</t>
  </si>
  <si>
    <t>นายสพบัณฑิต โหน่งบัณฑิต</t>
  </si>
  <si>
    <t>พะมหาผดุงศักดิ์ เสสปุญฺโญ</t>
  </si>
  <si>
    <t>พระครูสุธีสุตสุนทร, ดร.</t>
  </si>
  <si>
    <t>NARARES BOONLERT</t>
  </si>
  <si>
    <t xml:space="preserve">พระครูสุธีสุตสุนทร (สมพงษ์ พอกพูน), ดร. </t>
  </si>
  <si>
    <t>พระรัตนมุนี (ปุณณมี ราชดี)</t>
  </si>
  <si>
    <t>สมาร์ทฟาร์ม : เทคนิคและรูปแบบการพัฒนาเครือข่ายเกษตรอินทรีย์วิถีพุทธจังหวัดเชียงราย</t>
  </si>
  <si>
    <t>นายชูชาติ สุทธะ</t>
  </si>
  <si>
    <t>พระครูพิศาลสรกิจ</t>
  </si>
  <si>
    <t>พระราชปริยัติ (ณษิกรณ์ ปินะดวง)</t>
  </si>
  <si>
    <t>ถนนสุเทพ เชียงใหม่</t>
  </si>
  <si>
    <t>นายเดชา ตาละนึก</t>
  </si>
  <si>
    <t>สี่แยกข่วงสิงห์-เชียงใหม่</t>
  </si>
  <si>
    <t>เซ็ลทรัลเฟสติวัล เชียงใหม่</t>
  </si>
  <si>
    <t>นายวิสุทธิชัย ไชยสิทธิ์</t>
  </si>
  <si>
    <t>เซ็ลทรัลพลาซ่า เชียงใหม่ แอร์พอร์ต</t>
  </si>
  <si>
    <t>พระครูปลัดณัฐพล จนฺทิโก (ณัฐพล ประชุณหะ)</t>
  </si>
  <si>
    <t>นายอภิรมย์ สีดาคำ</t>
  </si>
  <si>
    <t>พระครูสมุห์ (วัลลภ ทาอินทร์)</t>
  </si>
  <si>
    <t>น.ส.สกุณา คงจันทร์</t>
  </si>
  <si>
    <t>นายนิกร ยาอินตา</t>
  </si>
  <si>
    <t>ตลาดหนองหอย-เชียงใหม่</t>
  </si>
  <si>
    <t>รศ.พูนทรัพย์ เกตุวีระพงศ์</t>
  </si>
  <si>
    <t>นางพูนทรัพย์ เกตุวีระพงศ์</t>
  </si>
  <si>
    <t>น.ส.ธาดา เจริญกุศล</t>
  </si>
  <si>
    <t>นายธัชพล  ยรรยงค์</t>
  </si>
  <si>
    <t>จ.ส.อ.(ญ) เกศรา สว่างวงศ์</t>
  </si>
  <si>
    <t>พระพิษณุพล  สุวณฺณรูโป (รูปทอง)</t>
  </si>
  <si>
    <t>พระปลัดกันทวี ฐานตตโร (แก้วแปง),ดร.</t>
  </si>
  <si>
    <t>น.ส.ชลิดา แย้มศรีสุข</t>
  </si>
  <si>
    <t>น.ส.ณภัสสรส์ เหมาะประสิทธิ์</t>
  </si>
  <si>
    <t>พระครูโกวิทอรรถวาที (อุดร แสงแก้ว),ดร.</t>
  </si>
  <si>
    <t>พระครูโกวิทอรรถวาที (อุดร แสงแก้ว)</t>
  </si>
  <si>
    <t>น.ส.วิภาพร  สุรินทร์ธรรม</t>
  </si>
  <si>
    <t>นายนิกรณ์  โปธาฤทธิ์</t>
  </si>
  <si>
    <t>พระมหาผดุงศักดิ์ เสสปุญฺโญ (สันยศติทัศน์)</t>
  </si>
  <si>
    <t>นายวันชัย พลเมืองดี</t>
  </si>
  <si>
    <t>เสาวนีย์ ไชยกุล</t>
  </si>
  <si>
    <t>นายมงคลกิตต์ โวหารเสาวภาคย์</t>
  </si>
  <si>
    <t>นายประเสริฐ ปอนถิ่น</t>
  </si>
  <si>
    <t>พระบุญทรง ปุญญธโร (หมีดำ)</t>
  </si>
  <si>
    <t>พระครูสิริสุตานุยุต (สมาน ตาติญญา),ดร.</t>
  </si>
  <si>
    <t>นายเสน่ห์ ใจสิทธิ์</t>
  </si>
  <si>
    <t>พระปริญญา ฐิตธมฺโม (จันทะมงคล)</t>
  </si>
  <si>
    <t>พระปริญญา จันทะมงคล</t>
  </si>
  <si>
    <t>พระครูสิริบรมธาตุพิทักษ์ (อาทิตย์ รสหวาน), ดร.</t>
  </si>
  <si>
    <t>พระครูสิริบรมธาตุพิทักษ์</t>
  </si>
  <si>
    <t>ถนนช้างเผือก เชียงใหม่</t>
  </si>
  <si>
    <t>ชลธิชา จิรภัคพงศ์</t>
  </si>
  <si>
    <t>พระครูสังฆรักษ์บุญเสริม กิตฺติวณฺโณ (ศรีทา)</t>
  </si>
  <si>
    <t>พระครูสังฆรักษ์บุญเสริม ศรีทา</t>
  </si>
  <si>
    <t>พระมหากิตติ กิตฺตเมธี (สอนเสนา)</t>
  </si>
  <si>
    <t>นายธีรทัศน์  โรจน์กิจจากุล</t>
  </si>
  <si>
    <t>นายวรกฤต  เถื่อนช้าง</t>
  </si>
  <si>
    <t>นายจรรยา ลินลา</t>
  </si>
  <si>
    <t xml:space="preserve">พระครูสิริคีรีรักษ์ </t>
  </si>
  <si>
    <t>นางสาวอภิชญาณัฐโศภา อบสิน</t>
  </si>
  <si>
    <t>นายอภิพัธน์ วิศิษฏ์ใจงาม</t>
  </si>
  <si>
    <t>นายสุนทร  สุขทรัพย์ทวีผล</t>
  </si>
  <si>
    <t>นางสริญญา มารศรี</t>
  </si>
  <si>
    <t>นายไสว แก้วเกตุ</t>
  </si>
  <si>
    <t>พระศรีสวรรค์ อมรธมฺโม</t>
  </si>
  <si>
    <t>นายพิษณุชัย ชูชื่น</t>
  </si>
  <si>
    <t>ดร.สราวุฒย์ วิจิตรปัญญา</t>
  </si>
  <si>
    <t>นายปิยวัช ละคร</t>
  </si>
  <si>
    <t>นายนรุณ กุลผาย</t>
  </si>
  <si>
    <t>นายประคอง  มาโต</t>
  </si>
  <si>
    <t>พระราชอุทัยโสภณ (มนัส สะอาด),ดร.</t>
  </si>
  <si>
    <t>ดร.สุภางค์พิมพ์  คล้ายธานี</t>
  </si>
  <si>
    <t>พระครูพิสุทธิปัญญาภิวัฒน์ (นพณัฐ คล้ายผึ้ง)</t>
  </si>
  <si>
    <t>พระครูสุจิตพัฒนพิธาน (สมพงษ์ ชูเชื้อ)</t>
  </si>
  <si>
    <t>พระครูวีรศาสน์ประดิษฐ์ (ศรีรอด นันตะวงษ์)</t>
  </si>
  <si>
    <t>พระครูวิรุฬห์สุวรรณดิตถ์ (สมบัติ กุศลรัตน์)</t>
  </si>
  <si>
    <t>เจ้าอธิการรุ่งโรจน์  อธิปญฺโญ (ปัญญางาม)</t>
  </si>
  <si>
    <t>3600400107987</t>
  </si>
  <si>
    <t>3620100060462</t>
  </si>
  <si>
    <t>3600100600777</t>
  </si>
  <si>
    <t>5480200004414</t>
  </si>
  <si>
    <t>3141200246326</t>
  </si>
  <si>
    <t>1640400017965</t>
  </si>
  <si>
    <t>1610600016814</t>
  </si>
  <si>
    <t>3660600108405</t>
  </si>
  <si>
    <t>3330700063473</t>
  </si>
  <si>
    <t>3530100176976</t>
  </si>
  <si>
    <t>3530400205122</t>
  </si>
  <si>
    <t>3530100021824</t>
  </si>
  <si>
    <t>3320100100645</t>
  </si>
  <si>
    <t>แผนงาน : การพัฒนาคุณธรรมและพฤติกรรมการเรียนรู้ของเด็กและเยาวชนด้วยขบวนการสื่อ สร้างสรรค์เชิงพุทธ</t>
  </si>
  <si>
    <t>โครงการย่อยที่ ๑ ศึกษาพฤติกรรมการเรียนรู้ของเด็กและเยาวชนตามนโยบายลดเวลาเรียนเพิ่มเวลารู้</t>
  </si>
  <si>
    <t>โครงการย่อยที่ ๒ การศึกษาองค์ประกอบและปัจจัยด้านสื่อสร้างสรรค์ที่มีความสัมพันธ์กับการพัฒนาคุณธรรมและพฤติกรรมการเรียนรู้ของเด็กและเยาวชน</t>
  </si>
  <si>
    <t>โครงการย่อยที่ ๓ รูปแบบการพัฒนาคุณธรรมและพฤติกรรมการเรียนรู้ของเด็กและเยาวชนด้วยขบวนการสื่อสร้างสรรค์เชิงพุทธ</t>
  </si>
  <si>
    <t>ยุทธศาสตร์การพัฒนาสังคมเชิงพุทธบูรณาการเพื่อความพอเพียงบนพื้นฐานการขับเคลื่อนตามแนวประชารัฐ</t>
  </si>
  <si>
    <t>โครงการวิจัยย่อยที่ ๑ :  ธรรมปฏิบัติกับการพัฒนาสังคมเชิงพุทธบูรณาการเพื่อความพอเพียงภายใต้การขับเคลื่อนตามแนวประชารัฐ</t>
  </si>
  <si>
    <t>โครงการวิจัยย่อยที่ ๒  : การพัฒนาจิตตปัญญาเชิงพุทธบูรณาการเพื่อความพอเพียงภายใต้การขับเคลื่อนตามแนวประชารัฐ</t>
  </si>
  <si>
    <t>โครงการวิจัยย่อยที่ ๓  : การเรียนรู้ตลอดชีวิตกับการพัฒนาสังคมเชิงพุทธบูรณาการเพื่อความพอเพียงภายใต้การขับเคลื่อนตามแนวประชารัฐ</t>
  </si>
  <si>
    <t>โครงการวิจัยย่อยที่ ๔ : สังคมพหุวัฒนธรรมกับการพัฒนาเชิงพุทธบูรณาการภายใต้การขับเคลื่อนตามแนวประชารัฐ</t>
  </si>
  <si>
    <t xml:space="preserve">โครงการวิจัยย่อยที่ ๕ : ปรัชญาเศรษฐกิจพอเพียงกับการขับเคลื่อนหน่วยอบรมประชาชนประจำตำบล (อปต.) ในการพัฒนาสังคมเชิงพุทธบูรณาการภายใต้การขับเคลื่อนตามแนวประชารัฐ </t>
  </si>
  <si>
    <t>ต้นน้ำเจ้าพระยากับการพัฒนาสู่เศรษฐกิจฐานรากทางการท่องเที่ยวอย่างยั่งยืน</t>
  </si>
  <si>
    <t>กระบวนการสร้างคุณค่าและมูลค่าของผลิตภัณฑ์กลุ่มวิสาหกิจชุมชนในพื้นที่ภาคกลาง</t>
  </si>
  <si>
    <t>Knowledge Center : กระบวนการการจัดการวัดให้เป็นศูนย์การเรียนรู้ของชุมชนในจังหวัดพระนครศรีอยุธยา</t>
  </si>
  <si>
    <t>การเสริมสร้างเครือข่ายทางการศึกษาในประชาคมอาเซียน</t>
  </si>
  <si>
    <t xml:space="preserve">ภูมิปัญญาพุทธบูรณาการ : องค์ความรู้ วิถีปฏิบัติ และการเสริมสร้างคุณค่าทางสังคมในอาเซียน </t>
  </si>
  <si>
    <t xml:space="preserve">สติปัฏฐานกับการป้องกันภาวะซึมเศร้าของผู้สูงอายุ </t>
  </si>
  <si>
    <t xml:space="preserve">พุทธจริยศาสตร์ : แนวคิดและหลักการเสริมสร้างความเข้มแข็งของครอบครัวและสังคมไทยในศตวรรษที่ 21 </t>
  </si>
  <si>
    <t xml:space="preserve">เศรษฐศาสตร์วัฒนธรรม: กระบวนการพัฒนาผลิตภัณฑ์ทางความเชื่อกับมูลค่าทางเศรษฐศาสตร์ </t>
  </si>
  <si>
    <t xml:space="preserve">ศึกษาวิธีการป้องกันการกระทำอัตวินิบาตกรรมของเยาวชน </t>
  </si>
  <si>
    <t xml:space="preserve">การพัฒนาเส้นทางการท่องเที่ยวเชิงนิเวศ อำเภอเนินมะปราง จังหวัดพิษณุโลก </t>
  </si>
  <si>
    <t>การพัฒนากลุ่มวิสาหกิจชุมชนในด้านผู้ประกอบการ SME ขนาดย่อยโดยใช้กระบวนการ PLC ชุมชนแห่งการเรียนรู้ทางวิชาชีพ ต.บึงพระ อ.เมือง จ.พิษณุโลก</t>
  </si>
  <si>
    <t>การพัฒนาศักยภาพและเครือข่ายการเรียนรู้เศรษฐกิจพอเพียงในจังหวัดพิษณุโลก</t>
  </si>
  <si>
    <t>การจัดการศึกษาตลอดชีวิตของกลุ่มชาติพันธุ์ในเขตภาคเหนือตอนล่าง</t>
  </si>
  <si>
    <t>บูรณาการองค์ความรู้และวิถีปฏิบัติทางพระพุทธศาสนากับการพัฒนาสังคมในอาเซียน</t>
  </si>
  <si>
    <t>Register Reminder: แอพพิเคชั่นการให้บริการแจ้งเตือนงานทะเบียน</t>
  </si>
  <si>
    <t xml:space="preserve">แผนงานวิจัย โรงเรียนผู้สูงอายุ : รูปแบบและกระบวนการดูแลสุขภาวะของผู้สูงอายุในจังหวัดเพชรบูรณ์ </t>
  </si>
  <si>
    <t xml:space="preserve">โครงการวิจัยย่อยที่ ๑ การดูแลสุขภาวะของผู้สูงอายุตามหลักพระพุทธศาสนาในโรงเรียนผู้สูงอายุจังหวัดเพชรบูรณ์ </t>
  </si>
  <si>
    <t xml:space="preserve">โครงการวิจัยย่อยที่ ๒ การพัฒนารูปแบบและกระบวนการดูแลสุขภาวะผู้สูงอายุในโรงเรียนผู้สูงอายุตามแนวพระพุทธศาสนา </t>
  </si>
  <si>
    <t>โครงการวิจัยย่อยที่ ๓ การเสริมสร้างสวัสดิการผู้สูงอายุตามวิถีวัฒนธรรมเชิงพุทธขององค์การบริหารส่วนท้องถิ่น ในจังหวัดเพชรบูรณ์</t>
  </si>
  <si>
    <t xml:space="preserve">การจัดการระบบนิเวศแบบพหุภาคีในอำเภอหล่มสัก จังหวัดเพชรบูรณ์ </t>
  </si>
  <si>
    <t xml:space="preserve">การอนุรักษ์และฟื้นฟูการใช้ภาษาไทหล่มของวัดและชุมในจังหวัดเพชรบูรณ์ </t>
  </si>
  <si>
    <t>การมีส่วนร่วมของวัดและชุมชนในการอนุรักษ์โบราณสถานพื้นที่อุทยานประวัติศาสตร์ศรีเทพจังหวัดเพชรบูรณ์</t>
  </si>
  <si>
    <t>การจัดสวัสดิการทางสังคมตามแนวพระพุทธศาสนาในจังหวัดเพชรบูรณ์</t>
  </si>
  <si>
    <t xml:space="preserve">การพัฒนาองค์กรแห่งการเรียนรู้ของวัดและชุมชนในจังหวัดเพชรบูรณ์ </t>
  </si>
  <si>
    <t>การพัฒนาการท่องเที่ยวโดยชุมชน (CBT) ตามแนวทางพระพุทธศาสนาและวัฒนธรรมของเมืองพระชนกจักรี</t>
  </si>
  <si>
    <t>การจัดการป่ากันชนร่วมของชุมชนบริเวณเขตรักษาพันธุ์สัตว์ป่าห้วยขาแข้ง</t>
  </si>
  <si>
    <t>การสร้างพื้นที่สีเขียวของชุมชนในจังหวัดอุทัยธานี (หุปป่าตาด)</t>
  </si>
  <si>
    <t>ระบบความเชื่อพื้นฐานของประชาชนต่อการเสริมสร้างความเป็นพลเมืองดีของแผ่นดิน</t>
  </si>
  <si>
    <t>การบริหารจัดการผ้าทอพื้นเมืองเพื่ออัตลักษณ์ที่โดดเด่นในอาเซียน</t>
  </si>
  <si>
    <t>การพัฒนารูปแบบและเครือข่ายการจัดการเรียนรู้ตลอดชีวิตของโรงเรียนผู้สูงอายุ</t>
  </si>
  <si>
    <t>แผนงานวิจัย : การพัฒนาระบบและศักยภาพภูมิสารสนเทศศาสตร์เพื่อการท่องเที่ยวในจังหวัดอุตรดิตถ์</t>
  </si>
  <si>
    <t>โครงการวิจัยย่อยที่ ๑ การศึกษาสำรวจแหล่งการท่องเที่ยวของจังหวัดอุตรดิตถ์</t>
  </si>
  <si>
    <t>โครงการวิจัยย่อยที่ ๒ การพัฒนาระบบภูมิสารสนเทศศาสตร์เพื่อการจัดการแหล่งท่องเที่ยวในจังหวัดอุตรดิตถ์</t>
  </si>
  <si>
    <t>โครงการวิจัยย่อยที่ ๓ การพัฒนาศักยภาพแหล่งการท่องเที่ยวในชุมชนของจังหวัดอุตรดิตถ์</t>
  </si>
  <si>
    <t>โครงการวิจัยย่อยที่ ๔ การพัฒนาเครือข่ายแหล่งการท่องเที่ยวในจังหวัดอุตรดิตถ์</t>
  </si>
  <si>
    <t>วิทยาเขตนครสวรรค์</t>
  </si>
  <si>
    <t>วิทยาลัยสงฆ์พุทธชินราช</t>
  </si>
  <si>
    <t>วิทยาลัยสงฆ์พ่อขุนผาเมือง</t>
  </si>
  <si>
    <t>หวบ. จ.อุทัยธานี</t>
  </si>
  <si>
    <t>หวบ. จ.พิจิตร</t>
  </si>
  <si>
    <t>หวบ. จ.อุตรดิตถ์</t>
  </si>
  <si>
    <t>พระครูพิพิธจารุธรรม (ชุมพร กวางทอง)</t>
  </si>
  <si>
    <t>พระครูปริยัติพัชรธรรม (ชัยฤทธิ์ ทองสี)</t>
  </si>
  <si>
    <t>พระครูปริยัติพัชรธรรม ชัยฤทธิ์ ทองสี</t>
  </si>
  <si>
    <t>เพชรบูรณ์</t>
  </si>
  <si>
    <t>พระครูสิริรัตนานุวัตร (ทวี อ่อนปัสสา), รศ.ดร.</t>
  </si>
  <si>
    <t>พระศรีสวรรค์ อมรธมฺโม (กำริสุ)</t>
  </si>
  <si>
    <t>พระครูสุมณฑ์ธรรมธาดา (สายัน บวบขม), ดร.</t>
  </si>
  <si>
    <t>พระครูสิริพัชรากร (พงศกร ลาคำ)</t>
  </si>
  <si>
    <t>นายสราวุฒย์ วิจิตรปัญญา</t>
  </si>
  <si>
    <t>พระครูประโชติพัชรพงศ์ (นัฐพงษ์ พิทักษ์อัมพรกุล)</t>
  </si>
  <si>
    <t>พระครูประโชติพัชรพงศ์ (นัฐพงษ์ พิทักษ</t>
  </si>
  <si>
    <t>พระครูอุทัยกิจจารักษ์ (สุรางค์ จันทร์งาม), ดร</t>
  </si>
  <si>
    <t>พระครูอุทัยกิจจารักษ์ (สุรางค์ จันทร์งาม)</t>
  </si>
  <si>
    <t>อุทัย-อยุธยา</t>
  </si>
  <si>
    <t>พระปลัดวุฒิพงษ์ กิตฺติวณฺโณ (ผลไม้),ดร.</t>
  </si>
  <si>
    <t>นาย พระปลัดวุฒิพงษ์ ผลไม้</t>
  </si>
  <si>
    <t>น.ส.อนงค์นาฏ แก้วไพฑูรย์</t>
  </si>
  <si>
    <t>ถนนเอเชีย-นครสวรรค์</t>
  </si>
  <si>
    <t>บิ๊กซี นครสวรรค์ (วี-สแควร์)</t>
  </si>
  <si>
    <t>น.ส.อภิชญาณัฐโศภา อบสิน</t>
  </si>
  <si>
    <t>พระครูอรรถธรรมภาณี (นพปฎล พรหหมชัย),ดร.</t>
  </si>
  <si>
    <t>พระมหาอุดร อุตฺตโร (มากดี)</t>
  </si>
  <si>
    <t>พระมหาอุดร  อุตฺตโร (มากดี)</t>
  </si>
  <si>
    <t>พระครูนิวิฐศีลขันธ์ (ณรงค์ เชื้อศรี)</t>
  </si>
  <si>
    <t>นายณรงค์ เชื้อศรี (พระครูนิวิฐศีลขันธ์)</t>
  </si>
  <si>
    <t>พระเทพปริยัติเมธี (ฐิตพัฒน์ ญาณสิทธิพัฒน์),รศ.ดร.</t>
  </si>
  <si>
    <t>พระเทพปริยัติเมธี (ฐิตพัฒน์ ญาณสิทธิพัฒน์)</t>
  </si>
  <si>
    <t>ดร.คิด วรุณดี</t>
  </si>
  <si>
    <t>นายทองคำ ดวงขันเพ็ชร</t>
  </si>
  <si>
    <t>นายบุญส่ง สินธุ์นอก</t>
  </si>
  <si>
    <t>นางสาวภัณฑิลา น้อยเจริญ</t>
  </si>
  <si>
    <t>พระมหานิพนธ์ มหาธมฺมรกิขิโต (แสงแก้ว)</t>
  </si>
  <si>
    <t>ผศ.ดร.ปัญญา คล้ายเดช</t>
  </si>
  <si>
    <t>นายอดุลย์ หลานวงค์</t>
  </si>
  <si>
    <t>พระมหาโยธิน โยธิโก (ปัดชาสี), ผศ.</t>
  </si>
  <si>
    <t>ผศ.ดร.จักรพรรณ วงศ์พรพวัณ</t>
  </si>
  <si>
    <t>ผศ.ดร.ชาญชัย ฮวดศรี</t>
  </si>
  <si>
    <t>ผศ.ดร.จรัส ลีกา</t>
  </si>
  <si>
    <t>ดร.นิเทศ สนั่นนารี</t>
  </si>
  <si>
    <t>ผศ.ดร.วิทยา ทองดี</t>
  </si>
  <si>
    <t>ผศ.ดร.สุวิน ทองปั้น</t>
  </si>
  <si>
    <t>ผศ.ประกอบ มีโคตรกอง</t>
  </si>
  <si>
    <t>ผศ.ดร.บุรินทร์ ภู่สกุล</t>
  </si>
  <si>
    <t>นายชยันต์ บุญพิโย</t>
  </si>
  <si>
    <t>พระมหาประทีป สญญโม (พรมสิทธิ์)</t>
  </si>
  <si>
    <t>พระรชต กตปุญฺโญ (มาตรสอน)</t>
  </si>
  <si>
    <t>ดร.เรียงดาว ทวะชาลี</t>
  </si>
  <si>
    <t>พระครูสุธีคัมภีรญาณ (ประมวล บุลาลม), ผศ.ดร.</t>
  </si>
  <si>
    <t>นายสิทธิพล เวียงธรรม</t>
  </si>
  <si>
    <t>พระครูวรกิจสุนทร (สุบิน ศรีบุญเรือง)</t>
  </si>
  <si>
    <t>ดร.จิรกิตต์ภณ พิริยสุวัฒน์</t>
  </si>
  <si>
    <t>ดร.จำนง วงศ์คง</t>
  </si>
  <si>
    <t>นางพวงเพชร พลวิเศษ</t>
  </si>
  <si>
    <t>นางพรรณี วงศ์จำปาศรี</t>
  </si>
  <si>
    <t>ดร.ศตพล ใจสบาย</t>
  </si>
  <si>
    <t>นางอร่ามจิต ชิณช่าง</t>
  </si>
  <si>
    <t>นางปรธภร ปุระกัน</t>
  </si>
  <si>
    <t>พล.ต.ดร.ณรัฐ สวาสดิ์รัตน์</t>
  </si>
  <si>
    <t>พระพลากร สุมฺงคโล</t>
  </si>
  <si>
    <t>ดร.สุทธิพันธ์ อรัญญวาส</t>
  </si>
  <si>
    <t>ดร.สุกานดา จันทวารีย์</t>
  </si>
  <si>
    <t>นายสยามพร พันธไชย</t>
  </si>
  <si>
    <t>พระครูสังวราภิรักษ์ (อิ๊ต ลอยสายออ)</t>
  </si>
  <si>
    <t>นายไพรัตน์ เอิบสำโรง</t>
  </si>
  <si>
    <t>ดร.เสรี ศรีงาม</t>
  </si>
  <si>
    <t>นายประสพฤกษ์ รัตนยงค์</t>
  </si>
  <si>
    <t>นายภูดิศ นอขุนทด</t>
  </si>
  <si>
    <t>นายกิตติพัฒน์ สุวรรณสิริเมธี</t>
  </si>
  <si>
    <t>นายเกรียงไกร พินยารัก</t>
  </si>
  <si>
    <t>พระสังวาน เขมปญฺโญ (สายเนตร)</t>
  </si>
  <si>
    <t>ว่าที่ ร.ต.ส่งศักดิ์ บุญจำรูญ</t>
  </si>
  <si>
    <t>นายสี สร้อยสน</t>
  </si>
  <si>
    <t>นายไชยสิทธิ์ อุดมโชคนามอ่อน</t>
  </si>
  <si>
    <t>พระครูกิตติคุโณภาส</t>
  </si>
  <si>
    <t>ผศ.ดร.บรรยวัสถ์ ฝางคำ</t>
  </si>
  <si>
    <t>ผศ.ดร.บุญเลิศ ราโชติ</t>
  </si>
  <si>
    <t>พระมหาสุริยัน อุตตโร (บึงทะเล)</t>
  </si>
  <si>
    <t>นายนคร จันทราช</t>
  </si>
  <si>
    <t>นายกวีพล ศรีหะมงคล</t>
  </si>
  <si>
    <t>นายพูลศักดิ์ หอมสมบัติ</t>
  </si>
  <si>
    <t>ผศ.ดร.ทวีศักดิ์ ทองทิพย์</t>
  </si>
  <si>
    <t>นายเศรษฐพร หนุนชู</t>
  </si>
  <si>
    <t>นางปัญวลี เสริมทรัพย์</t>
  </si>
  <si>
    <t>ผศ.ดร.ธนู ศรีทอง</t>
  </si>
  <si>
    <t>นายไชยรัตน์ ปัญญาเอก</t>
  </si>
  <si>
    <t>นายกิตติคุณ ด้วงสงค์</t>
  </si>
  <si>
    <t>พระปลัดสุระ ญาณธโร (จันทึก)</t>
  </si>
  <si>
    <t>นางสาวณัชปภา โพธิ์พุ่ม</t>
  </si>
  <si>
    <t>ผศ.กฤษนันท์ แสงมาศ</t>
  </si>
  <si>
    <t>นายสุทธิวิทย์ วิลัยริด</t>
  </si>
  <si>
    <t>พระมหาอภิสิทธิ์ จอดนอก</t>
  </si>
  <si>
    <t>ดร.ทิพย์ ขันแก้ว</t>
  </si>
  <si>
    <t>นางสาวมณทิรา สะแกทอง</t>
  </si>
  <si>
    <t>พระศรีปริยัติธาดา (ทองสา ชาติดำดี)</t>
  </si>
  <si>
    <t>นายนิกร พลเยี่ยม</t>
  </si>
  <si>
    <t>ดร.ณัฐพงศ์ธัช กุรัตน์ธรรมา</t>
  </si>
  <si>
    <t>ดร.วิรัตน์ ภูทองเงิน</t>
  </si>
  <si>
    <t>พระสุเชษฐ์ จนฺทธมฺโม (สอาดเอี่ยม)</t>
  </si>
  <si>
    <t>นายสราวุฒิ งาหอม</t>
  </si>
  <si>
    <t>นายบุญยืน งามเปรี่ยม</t>
  </si>
  <si>
    <t>นายคุณวัฒน์ ดวงมณี</t>
  </si>
  <si>
    <t>ดร.สุทัศน์ ประทุมแก้ว</t>
  </si>
  <si>
    <t>3450100829831</t>
  </si>
  <si>
    <t>3101300432393</t>
  </si>
  <si>
    <t>3349800040414</t>
  </si>
  <si>
    <t>การพัฒนารูปแบบเศรษฐกิจที่เป็นธรรมโดยการมีส่วนร่วมของชุมชนริมฝั่งแม่น้ำโขง กรณีศึกษา อำเภอเมือง จังหวัดหนองคาย</t>
  </si>
  <si>
    <t>การท่องเที่ยวทางพระพุทธศาสนาและวัฒนธรรม: รูปแบบและการเสริมสร้างความสัมพันธ์ทางสังคมของ ไทย-ลาว</t>
  </si>
  <si>
    <t xml:space="preserve">การพัฒนาศักยภาพของชุมชนและองค์การปกครองส่วนท้องถิ่น ในการส่งเสริม การท่องเที่ยวทางพระพุทธศาสนาและวัฒนธรรมไทย - ลาว </t>
  </si>
  <si>
    <t>รูปแบบการจัดการแหล่งโบราณคดีทางพระพุทธศาสนาและวัฒนธรรม เพื่อส่งเสริมการท่องเที่ยวไทย – ลาว</t>
  </si>
  <si>
    <t xml:space="preserve">การวิเคราะห์นโยบายยุทธศาสตร์และผลกระทบของการท่องเที่ยว ทางพระพุทธศาสนาและวัฒนธรรมของไทยลาว </t>
  </si>
  <si>
    <t>การพัฒนาสุขภาพจิตของผู้สูงอายุตามแนวพระพุทธศาสนาในจังหวัดหนองคาย</t>
  </si>
  <si>
    <t>ขบวนการเรียนรู้ของเยาวชนตามหลักอิทธิบาท ๔ ของบุคคลต้นแบบในจังหวัดหนองคาย</t>
  </si>
  <si>
    <t>การพัฒนาคุณภาพชีวิตของผู้สูงอายุด้วยหลักสูตรโรงเรียนผู้สูงอายุตำบลนาพู่ อำเภอเพ็ญ จังหวัดอุดรธานี</t>
  </si>
  <si>
    <t xml:space="preserve">ต้นแบบความเอื้ออาทรต่อผู้สูงอายุขององค์กรปกครองส่วนท้องถิ่นใน อำเภอเมือง จังหวัดหนองคาย </t>
  </si>
  <si>
    <t>รูปแบบการเจริญเมตตาภาวนาที่มีผลต่อสุขภาวะของผู้สูงอายุ</t>
  </si>
  <si>
    <t>การขับเคลื่อนระบบสุขภาพ โดยใช้ธรรมนูญสุขภาพชุมชนวิถีพุทธ</t>
  </si>
  <si>
    <t>การพัฒนาพฤติกรรมเชิงจริยธรรมของเยาวชนท่ามกลางความเปลี่ยนแปลงทางเทคโนโลยี : กรณีศึกษาเยาวชนไทยในจังหวัดขอนแก่น</t>
  </si>
  <si>
    <t>รูปแบบการบริหารจัดการการท่องเที่ยวตลาดน้ำ ที่มีต่อการพัฒนาวิถีชีวิตและวัฒนธรรมในประเทศไทย</t>
  </si>
  <si>
    <t>ฮูปแต้มอีสาน : การจัดการของชุมชนเพื่อการท่องเที่ยวทางพระพุทธศาสนาและวัฒนธรรม</t>
  </si>
  <si>
    <t>การสร้างความสมดุลและการรักษาต้นทุนทางธรรมชาติเชิงพุทธของเครือข่ายป่าในภาคตะวันออกเฉียงเหนือ</t>
  </si>
  <si>
    <t>นิเวศวิทยาเชิงพุทธกับแนวคิด คุณค่า และการเสริมสร้างการอนุรักษ์ป่าชุมชนในจังหวัดขอนแก่น</t>
  </si>
  <si>
    <t>บทบาทการส่งเสริมการเรียนรู้สำหรับเด็กชายขอบในชุมชนเมือง ขององค์กรปกครองส่วนท้องถิ่นและสำนักงานการศึกษานอกระบบ และการศึกษาตามอัธยาศัย จังหวัดขอนแก่น</t>
  </si>
  <si>
    <t xml:space="preserve">พุทธจริยศาสตร์เพื่อการป้องกันและแก้ไขปัญหายาเสพติดของชุมชนในจังหวัดขอนแก่น   </t>
  </si>
  <si>
    <t>การประยุกต์ใช้หลักปรัชญาเศรษฐกิจพอเพียงในการพัฒนาชุมชนของวัดและชุมชนในจังหวัดขอนแก่น</t>
  </si>
  <si>
    <t>การพัฒนารูปแบบการจัดกิจกรรมการเรียนรู้เชิงพุทธ กลุ่มสาระการเรียนรู้ สังคมศึกษา ศาสนาและวัฒนธรรม</t>
  </si>
  <si>
    <t>รูปแบบการบริหารจัดการสภาพลเมืองเชิงพุทธ จังหวัดขอนแก่น</t>
  </si>
  <si>
    <t>การสร้างเครือข่ายการพึ่งตนเองของเกษตรกรในภาคตะวันออกเฉียงเหนือ</t>
  </si>
  <si>
    <t>การวิเคราะห์องค์การพระพุทธศาสนาในสาธารณรัฐประชาธิปไตยประชาชนลาวที่ส่งเสริมความสัมพันธ์ด้านวัฒนธรรมในประชาคมอาเซียน</t>
  </si>
  <si>
    <t>รูปแบบการใช้ภาษาอังกฤษเผยแผ่พุทธธรรมของสำนักปฏิบัติธรรมนานาชาติ ในประเทศไทย</t>
  </si>
  <si>
    <t>พัฒนาคุณภาพชีวิตบนความหลากหลายวัฒนธรรมของกลุ่มชาติพันธุ์ชาวกูยในภาคอีสานตอนล่างของประเทศไทย</t>
  </si>
  <si>
    <t>หลักบ้าน หลักเมือง : กระบวนการพัฒนาชุมชนเพื่อความมั่นคงยั่งยืน</t>
  </si>
  <si>
    <t>การพัฒนากิจกรรมเชิงพุทธในการรับนักศึกษาใหม่ของสถาบันอาชีวศึกษาในภาคตะวันออกเฉียงเหนือ</t>
  </si>
  <si>
    <t>รูปแบบการจัดการเรียนการสอนภาษาอังกฤษของโรงเรียนพระปริยัติธรรม และโรงเรียนการกุศลในจังหวัดขอนแก่น</t>
  </si>
  <si>
    <t>ยุทธศาสตร์การพัฒนาศักยภาพเพื่อดุลยภาพแห่งชีวิตของแรงงานในภาคตะวันออกเฉียงเหนือ</t>
  </si>
  <si>
    <t>นวัตกรรมการรักษาแผลเรื้อรังเพื่อป้องกันความพิการผู้ป่วยเบาหวานด้วยยาสมุนไพรและการรักษาเชิงพุทธ</t>
  </si>
  <si>
    <t>แนวคิดทางพระพุทธศาสนาที่มีต่อสถาปัตยกรรมในสิมอีสาน</t>
  </si>
  <si>
    <t>การส่งเสริมพฤติกรรมที่พึงประสงค์ของคนในครอบครัวด้วยการรักษาอุโบสถศีลของชุมชนชาวพุทธในเขตเทศบาลนครขอนแก่น</t>
  </si>
  <si>
    <t>การบริหารจัดการท่องเที่ยวทางพระพุทธศาสนาและวัฒนธรรม จังหวัดมหาสารคาม</t>
  </si>
  <si>
    <t>ศึกษากระบวนการเสริมสร้างสุขภาพของชุมชนโดยใช้สมุนไพรในจังหวัดมหาสารคาม</t>
  </si>
  <si>
    <t>รูปแบบการจัดการแหล่งโบราณคดีทางพระพุทธศาสนา จังหวัดมหาสารคาม</t>
  </si>
  <si>
    <t>พระเจดีย์สำคัญในจังหวัดเลย : วิเคราะห์ประวัติศาสตร์ พุทธศิลปกรรม ศรัทธาและวัฒนธรรมท้องถิ่นที่เกี่ยวข้อง</t>
  </si>
  <si>
    <t>การพัฒนารูปแบบป้องกันการทุจริตเพื่อสร้างอนาคตร่วมกันของประชาชนในอำเภอเมืองเลย  จังหวัดเลย</t>
  </si>
  <si>
    <t>การพัฒนาทุนทางวัฒนธรรมตามพุทธศาสนากับการสร้างพลเมืองดี</t>
  </si>
  <si>
    <t>ความมั่นคงตามแนวชายแดนขององค์กรปกครองส่วนท้องถิ่นจังหวัดเลย</t>
  </si>
  <si>
    <t>การสื่อความหมายในการอธิบายเหตุผลของเยาวชนจังหวัดเลย</t>
  </si>
  <si>
    <t xml:space="preserve">กระบวนการส่งเสริมสุขภาวะของผู้สูงอายุเชิงพุทธบูรณาการ จังหวัดนครพนม </t>
  </si>
  <si>
    <t>พระธาตุพนมศักดิ์สิทธิ์กับวัดพระธาตุบริวารในอนุภูมิภาคลุ่มน้ำโขงสู่การสร้าง คุณค่าทุนทางวัฒนธรรมเพื่อเสนอขอรับการจารึกชื่อเป็นมรดกโลกทางวัฒนธรรม</t>
  </si>
  <si>
    <t xml:space="preserve">ศักยภาพและความพร้อมการจัดการทรัพยากรวัฒนธรรมเพื่อส่งเสริมการท่องเที่ยวในจังหวัดนครพนม </t>
  </si>
  <si>
    <t xml:space="preserve">ภูมิศาสตร์วัฒนธรรม: เส้นทางอารยธรรมและการเชื่อมโยงพระพุทธศาสนาในภูมิภาคลุ่มน้ำโขง </t>
  </si>
  <si>
    <t>วิเคราะห์การเสริมสร้างจิตสาธารณะของสภาส่งเสริมการเรียนรู้และพัฒนาทักษะชีวิตเด็กและเยาวชนจังหวัดชัยภูมิ (สรช.) ตามกระบวนทรรศน์หลังนวยุค</t>
  </si>
  <si>
    <t xml:space="preserve">รูปแบบการส่งเสริมบทบาทของผู้สูงอายุในกิจกรรมทางพระพุทธศาสนาในจังหวัดชัยภูมิ </t>
  </si>
  <si>
    <t>การพัฒนาภาวะผู้นำชุมชนตามหลักพุทธธรรมต่อการป้องกันทุจริตในจังหวัดชัยภูมิ</t>
  </si>
  <si>
    <t>การจัดการป่าชุมชนท้องถิ่นภาคตะวันออกเฉียงเหนือตามหลักปรั๙ญาเศรษฐกิจพอเพียง</t>
  </si>
  <si>
    <t xml:space="preserve">แผนงานวิจัย : กระบวนการสร้างชุมชนสัมพันธ์วิธีพุทธ        </t>
  </si>
  <si>
    <t xml:space="preserve">โครงการวิจัยย่อยที่ ๑ การพัฒนาชุมชนสัมพันธ์ตามแนวทางหลักธรรมในพระพุทธศาสนา </t>
  </si>
  <si>
    <t xml:space="preserve">โครงการวิจัยย่อยที่ ๒ ยุทธศาสตร์การปฏิบัติงานชุมชนสัมพันธ์วิถีพุทธ </t>
  </si>
  <si>
    <t>โครงการวิจัยย่อยที่ ๓ การพัฒนาการมีส่วนร่วมและการสร้างเครือข่ายชุมชนสัมพันธ์วิถีพุทธ</t>
  </si>
  <si>
    <t>การศึกษาปัจจัยเกื้อหนุน พุทธวิธีดูแลสุขภาพ และรูปแบบการปฏิบัติพุทธธรรม เพื่อเสริมสร้างสุขภาพของผู้สูงอายุ</t>
  </si>
  <si>
    <t>การศึกษาแนวคิดทางอภิปรัชญาของปราสาทขอมในจังหวัดนครราชสีมา</t>
  </si>
  <si>
    <t>การจัดการพื้นที่ลุ่มน้ำตามแนวพระพุทธศาสนาของชุมชนในจังหวัดนครราชสีมา</t>
  </si>
  <si>
    <t xml:space="preserve">คุณค่าของการฝึกโยคะสมาธิตามแนวทางพุทธปรัชญา </t>
  </si>
  <si>
    <t>การประยุกต์หลักพุทธธรรมมาใช้ในการดำเนินชีวิตของผู้สูงอายุในจังหวัดนครราชสีมา</t>
  </si>
  <si>
    <t>การพัฒนาระบบนิเวศในกระบวนการผลิตผ้าไหมของชุมชนในกลุ่มนครชัยบุรินทร์</t>
  </si>
  <si>
    <t>การพัฒนาศักยภาพและเครือข่ายของเกษตรกรผู้ปลูกพริกในอำเภอขามสะแกแสง จังหวัดนครราชสีมา</t>
  </si>
  <si>
    <t>การประยุกต์ใช้องค์ความรู้งานวิจัยขอพระสงฆ์ ชุมชน และภาครัฐในจังหวัดนครราชสีมา</t>
  </si>
  <si>
    <t>รูปแบบการพัฒนาจิตของผู้สูงอายุตามแนววิถีพุทธเพื่อเตรียมความพร้อมใน การเผชิญความตายอย่างสงบของผู้สูงอายุในจังหวัดนครราชสีมา</t>
  </si>
  <si>
    <t>การพัฒนาคุณค่าและจริยศาสตร์การพัฒนาของกลุ่มวิสาหกิจชุมชนจังหวัดนครราชสีมา</t>
  </si>
  <si>
    <t>ต้นแบบและบทเรียนการพัฒนาไร่นาส่วนผสมของเกษตรกรในจังหวัดอำนาจเจริญ</t>
  </si>
  <si>
    <t>แนวทางการจัดการแรงงานต่างด้าวของภาครัฐในจังหวัดอุบลราชธานี</t>
  </si>
  <si>
    <t>การเสริมสร้างจิตตปัญญาทางพระพุทธศาสนาในการป้องกันแก้ไขการทอัตวินิบาตกรรมของประชาชน จังหวัดอุบลราชธานี</t>
  </si>
  <si>
    <t>นวัตกรรม : การพัฒนากิจกรรมและสร้างเครือข่ายศิลปวัฒนธรรมทางพระพุทธศาสนาสู่การจัดการท่องเที่ยวเชิงสร้างสรรค์ในอีสานตอนใต้</t>
  </si>
  <si>
    <t>ศึกษากระบวนการปลูกฝังด้านคารวะธรรม สามัคคีธรรม และปัญญาธรรมแก่เด็กและเยาวชน ด้วยนิทานพื้นบ้านอิสาน</t>
  </si>
  <si>
    <t>ชุมชนไตรสิกขา : รูปแบบการเสริมสร้างคุณภาพชีวิตในสังคมผู้สูงอายุ จังหวัดอุบลราชธานี</t>
  </si>
  <si>
    <t>คุณค่าทางจริยธรรมเกี่ยวกับสุจริต ทุจริตธรรมที่ปรากฏในเรื่องท้าวคด ท้าวซื่อ</t>
  </si>
  <si>
    <t>กระบวนการเผยแพร่พระพุทธศาสนาและการแลกเปลี่ยนเรียนรู้ทางวัฒนธรรมในสังคมพหุวัฒนธรรมของประชาคมอาเซียน</t>
  </si>
  <si>
    <t>การพัฒนาหลักสูตรฝึกอบรมภาษาอังกฤษมัคคุเทศก์น้อย ตามรอยเส้นทางการท่องเที่ยว อ.โขงเจียม จ.อุบลราชธานี</t>
  </si>
  <si>
    <t>รูปแบบและวิธีการดับทุกข์เชิงพุทธบูรณาการสำหรับผู้พิการในสังคมไทย</t>
  </si>
  <si>
    <t>การใช้นโยบายและการจัดสวัสดิการสำหรับผู้พิการในสังคมไทย</t>
  </si>
  <si>
    <t>การเสริมสร้างพลังทางจิตวิญญาณเพื่อการดับทุกข์ของผู้พิการตามแนวพุทธศาสนาในสังคมไทย</t>
  </si>
  <si>
    <t>การพัฒนามาตรการและวิธีทางสังคมในการดูแลผู้พิการในสังคมไทย</t>
  </si>
  <si>
    <t>การสร้างรูปแบบ มาตรการ และวิธีการดับทุกข์ของผู้พิการในสังคมไทย</t>
  </si>
  <si>
    <t>ศึกษาเมืองต้นแบบเศรษฐกิจสร้างสรรค์เพื่อการพัฒนาสู่ชุมชนแห่งการเรียนรู้ กรณีศึกษาจังหวัดมหาสารคาม</t>
  </si>
  <si>
    <t>ศาสนาและวัฒนธรรม : การใช้ประโยชน์จากอัตลักษณ์ของฐานทรัพยากรการท่องเที่ยวจังหวัดสุรินทร์</t>
  </si>
  <si>
    <t>โครงการย่อยที่ ๑ การใช้ประโยชน์จากอัตลักษณ์ของฐานทรัพยากรการท่องเที่ยวของหมู่บ้านช้าง จังหวัดสุรินทร์</t>
  </si>
  <si>
    <t>โครงการย่อยที่ ๒ การใช้ประโยชน์จากอัตลักษณ์ของฐานทรัพยากรทางการท่องเที่ยวหมู่บ้านผ้าไหมและประเกือม จังหวัดสุรินทร์</t>
  </si>
  <si>
    <t>โครงการย่อยที่ ๓ การใช้อัตลักษณ์ของฐานทรัพยากรการท่องเที่ยวกลุ่มปราสาทขอม จังหวัดสุรินทร์</t>
  </si>
  <si>
    <t>โครงการย่อยที่ ๔ การใช้ประโยชน์จากอัตลักษณ์ของฐานทรัพยากรการท่องเที่ยวทางพระพุทธศาสนา จังหวัดสุรินทร์</t>
  </si>
  <si>
    <t>พระพุทธศาสนากับการส่งเสริมการพัฒนาตนเอง ตามหลักปัญญาภาวนา ของชุมชนในจังหวัดสุรินทร์</t>
  </si>
  <si>
    <t>การพัฒนารูปแบบและกิจกรรมการเสริมสร้างสุขภาวะผู้สูงอายุของศูนย์เรียนรู้สุขภาวะผู้สูงอายุ วัดสันติวิเวก ตำบลตะเคียน อำเภอกาบเชิง จังหวัดสุรินทร์</t>
  </si>
  <si>
    <t>การพัฒนาฐานข้อมูลปราชญ์ท้องถิ่นในจังหวัดสุรินทร์</t>
  </si>
  <si>
    <t>รูปแบบการจัดกิจกรรมเสริมสร้างสุขภาวะของผู้สูงอายุในจังหวัดสุรินทร์</t>
  </si>
  <si>
    <t>บทบาทของสภาองค์กรชุมชนในการพัฒนาเศรษฐกิจฐานรากในจังหวัดสุรินทร์</t>
  </si>
  <si>
    <t>การพัฒนาทักษะสื่อสารภาษาอังกฤษของนักเรียนในจังหวัดสุรินทร์โดยใช้ กระบวนการทฤษฎี CLT</t>
  </si>
  <si>
    <t>การพัฒนาระบบ GPS เพื่อส่งเสริมการท่องเที่ยวเชิงวัฒนธรรมปราสาทโบราณจังหวัดสุรินทร์</t>
  </si>
  <si>
    <t>การเสริมสร้างทุนชุมชนผ่านศูนย์การเรียนรู้ศิลปวัฒนธรรมท้องถิ่น กรณีศึกษาศิลปะลาวเวียงในจังหวัดบุรีรัมย์</t>
  </si>
  <si>
    <t>หลักธรรมาภิบาลในการบริหารสถานศึกษาของโรงเรียนมัธยมศึกษาในจังหวัดบุรีรัมย์</t>
  </si>
  <si>
    <t>ความผาสุกทางจิตวิญญาณผ่านกระบวนการบุญกิริยาวัตถุของผู้สูงอายุที่มาถือศีลอุโบสถในวัดของพระพุทธศาสนาจังหวัดบุรีรัมย์</t>
  </si>
  <si>
    <t>กระบวนการสร้างความสัมพันธ์ในครอบครัวตามหลักพุทธธรรมเพื่อลดพฤติกรรมการสื่อสานโซเชียลเน็ตเวิร์ค</t>
  </si>
  <si>
    <t>สัญลักษณ์และพิธีกรรมทางพระพุทธศาสนาของชุมชนกลุ่มอีสานใต้:รูปแบบพัฒนาการและคุณค่าเชิงจริยธรรม</t>
  </si>
  <si>
    <t>ปัจจัยทางพุทธจิตวิทยาที่มีผลต่อความรับผิดชอบต่อองค์กรของบุคลากร สังกัดองค์กรปกครองส่วนท้องถิ่นจังหวัดบุรีรัมย์</t>
  </si>
  <si>
    <t>กระบวนการกลุ่มที่มีผลต่อผลสัมฤทธิ์ทางการเรียนรู้ผ่านสื่อโซเซียลเน็ตเวิร์คของโรงเรียนในจังหวัดบุรีรัมย์</t>
  </si>
  <si>
    <t>สุขภาวะทางปัญญาที่มีอิทธิพลต่อผลสัมฤทธิ์ทางการเรียนของนักเรียนชั้นมัธยมศึกษาในจังหวัดบุรีรัมย์</t>
  </si>
  <si>
    <t>การสร้างเสริมสุขภาวะทางปัญญาของหมู่บ้านรักษาศีล 5 ในจังหวัดบุรีรัมย์</t>
  </si>
  <si>
    <t>การพัฒนาการสื่อสารภาษาอังกฤษของชุมชนในแหล่งท่องเที่ยวในจังหวัดบุรีรัมย์</t>
  </si>
  <si>
    <t>การพัฒนาชุดความรู้กฎหมายสิ่งแวดล้อมสำหรับผู้นำชุมชน</t>
  </si>
  <si>
    <t>ปัจจัยทางจิตสังคมและความสุขใจที่เกี่ยวกับพฤติกรรมการเรียนอย่างมีประสิทธิภาพของนักเรียนระดับชั้นมัธยมศึกษาจังหวัดบุรีรัมย์</t>
  </si>
  <si>
    <t>รูปแบบและกระบวนการการขับเคลื่อนการบริหารกิจการคณะสงฆ์จังหวัดบุรีรัทย์</t>
  </si>
  <si>
    <t>การบริหารการจัดการทรัพยากรน้ำตามแนวเทือกเขาพนมดงรักในจังหวัดศรีสะเกษ</t>
  </si>
  <si>
    <t>การบริหารจัดการน้ำเทือกเขาพนมดงรักขององค์การปกครอง ส่วนท้องถิ่นในจังหวัดศรีสะเกษ สุรินทร์ และบุรีรัมย์</t>
  </si>
  <si>
    <t>การฟื้นฟูระบบนิเวศและแหล่งน้ำเทือกเขาพนมดงรักตามแนวพุทธของประชาชนในจังหวัดศรีสะเกษ</t>
  </si>
  <si>
    <t>การส่งเสริมศักยภาพของเครือข่ายประชาชนในการบริหารจัดการน้ำตามแนวเทือกเขาพนมดงรักในจังหวัดศรีสะเกษ</t>
  </si>
  <si>
    <t>กระบวนการส่งเสริมคุณภาพชีวิตของผู้สูงอายุโดยใช้อัตลักษ์ทางวัฒนธรรมของชนสี่เผ่าในจังหวัดศรีสะเกษ</t>
  </si>
  <si>
    <t>การศึกษาอัตลักษณ์ทางวัฒนธรรมของชนสี่เผ่าในจังหวัดศรีสะเกษ</t>
  </si>
  <si>
    <t>การส่งเสริมคุณภาพชีวิตของผู้สูงอายุโดยใช้อัตลักษณ์ทางวัฒนธรรมของชนสี่เผ่าจังหวัดศรีสะเกษ</t>
  </si>
  <si>
    <t>การบูรณาการกระบวนการดูแลสุขภาพแบบองค์รวมสำหรับผู้สูงอายุในจังหวัดศรีสะเกษ</t>
  </si>
  <si>
    <t>ศึกษาภูมิปัญญาด้านการผสมผสานความเชื่อและการประกอบพิธีกรรมของชุมชนสี่เผ่าในจังหวัดศรีสะเกษ</t>
  </si>
  <si>
    <t>วิทยาเขตหนองคาย</t>
  </si>
  <si>
    <t>วิทยาเขตขอนแก่น</t>
  </si>
  <si>
    <t>วิทยาลัยสงฆ์เลย</t>
  </si>
  <si>
    <t>วิทยาลัยสงฆ์นครพนม</t>
  </si>
  <si>
    <t>วิทยาลัยสงฆ์ชัยภูมิ</t>
  </si>
  <si>
    <t>วิทยาลัยสงฆ์ร้อยเอ็ด</t>
  </si>
  <si>
    <t>วิทยาเขตนครราชสีมา</t>
  </si>
  <si>
    <t>วิทยาเขตอุบลราชธานี</t>
  </si>
  <si>
    <t>วิทยาเขตสุรินทร์</t>
  </si>
  <si>
    <t>วิทยาลัยสงฆ์ศรีสะเกษ</t>
  </si>
  <si>
    <t>นายกฤษนันท์ แสงมาศ</t>
  </si>
  <si>
    <t>พระอธิการสมบัติ กุศลรัตน์</t>
  </si>
  <si>
    <t>พระครูวีรศาสน์ประดิษฐ์ ฐานวีโร</t>
  </si>
  <si>
    <t>พระรุ่งโรจน์ อธิปญฺโญ</t>
  </si>
  <si>
    <t>พระปลัดสมพงษ์ สมจิตฺโต</t>
  </si>
  <si>
    <t>พระอุดมปิฎก</t>
  </si>
  <si>
    <t>พ.อ.ณรัฐ สวาสดิ์รัตน์</t>
  </si>
  <si>
    <t>ปักธงชัย</t>
  </si>
  <si>
    <t>น.ส.ปรธภร ปุระกัน</t>
  </si>
  <si>
    <t>พระมหาวิฑูรย์ สิทฺธิเมธี (บังสันเทียะ)</t>
  </si>
  <si>
    <t>พระมหาวิฑูรย์ สิทฺธิเมธี (วิฑูรย์ บังส</t>
  </si>
  <si>
    <t>พระมหาแสงมะณี คชาธโร (รูปสอาด)</t>
  </si>
  <si>
    <t>พระมหาแสงมะณี คชาธโร (แสงมณี รูปสอาด)</t>
  </si>
  <si>
    <t>นายจำนง วงศ์คง</t>
  </si>
  <si>
    <t>พระมหาสมศักดิ์ สติสมฺปนฺโน (สินนา)</t>
  </si>
  <si>
    <t>พระพลากร สุมฺงคโล (อนุพันธ์)</t>
  </si>
  <si>
    <t>ถนนศรีจันทร์ ขอนแก่น</t>
  </si>
  <si>
    <t>น.ส.สุกานดา จันทวารีย์</t>
  </si>
  <si>
    <t>โรบินสัน ร้อยเอ็ด</t>
  </si>
  <si>
    <t>ถนนโพศรี-อุดรธานี</t>
  </si>
  <si>
    <t>THONGKAM DUANBKANPECH</t>
  </si>
  <si>
    <t>พระราเชนทร์ วิสารโท (ไชยเจริญ)</t>
  </si>
  <si>
    <t>พระครูภัทรสิริวุฒิ (วิทยา เที่ยงธรรม)</t>
  </si>
  <si>
    <t>พระวิทยา เที่ยงธรรม</t>
  </si>
  <si>
    <t>นายคิด วรุณดี</t>
  </si>
  <si>
    <t>น.ส.ภัณฑิลา น้อยเจริญ</t>
  </si>
  <si>
    <t>น.ส.พรรณี วงศ์จำปาศรี</t>
  </si>
  <si>
    <t>พระรชต กตปุญฺโญ</t>
  </si>
  <si>
    <t>พระมหาประทีป พรมสิทธิ์ (สญญโม)</t>
  </si>
  <si>
    <t>นายสุวิน ทองปั้น</t>
  </si>
  <si>
    <t>พระมหาสำราญ กมฺมสุทฺโธ (โพธิ์กลาง)</t>
  </si>
  <si>
    <t>พระมหาสำราญ กมฺมสุทฺโธ (โพธิ์กลาง) ผศ.ดร.</t>
  </si>
  <si>
    <t>นายจรัส ลีกา</t>
  </si>
  <si>
    <t>พระมหาพิสิฐ วิสิฏฺฐปญฺโญ</t>
  </si>
  <si>
    <t>พระมหานิพนธ์ มหาธมฺมรกิขิโต</t>
  </si>
  <si>
    <t>พระมหาโยธิน โยธิโก ปัดชาสี</t>
  </si>
  <si>
    <t>นายนิเทศ สนั่นนารี</t>
  </si>
  <si>
    <t>นายบุรินทร์ ภู่สกุล</t>
  </si>
  <si>
    <t>ม.มหาสารคาม</t>
  </si>
  <si>
    <t>พระโสภณพัฒนบัณฑิต (สุกันยา ฮาดภักดี),รศ.ดร.</t>
  </si>
  <si>
    <t>พระครูสุวิธานพัฒนบัณฑิต</t>
  </si>
  <si>
    <t>พระมหาประมวล บุลาลม</t>
  </si>
  <si>
    <t>น.ส.ณัชปภา โพธิ์พุ่ม</t>
  </si>
  <si>
    <t>พระมหาวิศิต ธีรวํโศ (กลีบม่วง),ผศ.ดร.</t>
  </si>
  <si>
    <t>พระมหาวิศิต กลีบม่วง</t>
  </si>
  <si>
    <t>CHAIYARAT PANYAEAK</t>
  </si>
  <si>
    <t>พระครูศรีปัญญาวิกรม (บุญเรือง เจนทร),ดร.</t>
  </si>
  <si>
    <t>พระครูศรีปัญญาวิกรม (นายบุญเรือง เจนทร)</t>
  </si>
  <si>
    <t>น.ส.มณทิรา สะแกทอง</t>
  </si>
  <si>
    <t>นายวิรัตน์ ภูทองเงิน</t>
  </si>
  <si>
    <t>พระมหาทองสา ฐานิสสโร</t>
  </si>
  <si>
    <t>พระครูโกศลศาสนวงศ์ (เสือน มนตรีวงษ์)</t>
  </si>
  <si>
    <t>พระครูปริยัติคณานุรักษ์ (พงษ์สันติ์ สุวิชาโน)</t>
  </si>
  <si>
    <t>พระครูปริยัติคณานุรักษ์ (พงษ์สันติ์ ส)</t>
  </si>
  <si>
    <t>พระอุดมปัญญาภรณ์ (สัณหวัตร จันหลือง)</t>
  </si>
  <si>
    <t>นายสุทัศน์ ประทุมแก้ว</t>
  </si>
  <si>
    <t>มวกเหล็ก</t>
  </si>
  <si>
    <t>พระราชธรรมสารสุธี (ธีรังกูร มูลพันธ์),ดร.</t>
  </si>
  <si>
    <t>พระราชธรรมสารสุธี (ธีรังกูร มูลพันธ์)</t>
  </si>
  <si>
    <t>นายเสรี ศรีงาม</t>
  </si>
  <si>
    <t>นครราชสีมา</t>
  </si>
  <si>
    <t>พระมหาสุพร รกฺขิตธมฺโม (ปวงกลาง)</t>
  </si>
  <si>
    <t>พระมหาสุพร รกฺขิตธมฺโม</t>
  </si>
  <si>
    <t>พระมหาโชตนิพิฐพนธ์ ผลเจริญ (สทธจิตโต)</t>
  </si>
  <si>
    <t>นายทิพย์ ขันแก้ว</t>
  </si>
  <si>
    <t>พระปลัดวีระชนม์ เขมวีโร (มาลาไธสง)</t>
  </si>
  <si>
    <t>นายณัฐพงศ์ธัช กุรัตน์ธรรมา</t>
  </si>
  <si>
    <t>พระสุระ จันทึก</t>
  </si>
  <si>
    <t>พระสุเชษฐ์ สอาดเอี่ยม</t>
  </si>
  <si>
    <t>นางรอง</t>
  </si>
  <si>
    <t>MR พระแพนษณุ อนุตฺตโร</t>
  </si>
  <si>
    <t>พระใบฎีกาสุพจน์ ตปสีโล (เกษนคร), ดร.</t>
  </si>
  <si>
    <t>พระใบฎีกา (สุพจน์ เกษนคร)</t>
  </si>
  <si>
    <t>นายบรรยวัสถ์ ฝางคำ</t>
  </si>
  <si>
    <t>นายบุญเลิศ ราโชติ</t>
  </si>
  <si>
    <t>พระครูกิตติคุโณภาส (จินดา อุดมพันธ์)</t>
  </si>
  <si>
    <t>นายส่งศักดิ์ บุญจำรูญ</t>
  </si>
  <si>
    <t>พระครูวุฒิธรรมบัณฑิต (จิตรเรศ ศรีปะโค),ผศ.ดร.</t>
  </si>
  <si>
    <t>พระมหาจิตนเรศ วุฑฒิธมฺโม</t>
  </si>
  <si>
    <t>พระมหาสุริยัน บึงทะเล</t>
  </si>
  <si>
    <t>พระมหาไสว สิริปญฺโญ (เถาว์ยา)</t>
  </si>
  <si>
    <t>พระมหาไสว สิริปญโญ</t>
  </si>
  <si>
    <t>วิทยาลัยสงฆ์ราชบุรี</t>
  </si>
  <si>
    <t>สามพราน นครปฐม</t>
  </si>
  <si>
    <t>พระราชอุทัยโสภณ (มนัส สะอาด)</t>
  </si>
  <si>
    <t>พระครูปลัดเถรานุวัตร (สุเทพ ดีเยี่ยม)</t>
  </si>
  <si>
    <t>นายสามารถ  บุญรัตน์</t>
  </si>
  <si>
    <t>วิทยาเขตบาฬึศึกษาพุทธโฆส</t>
  </si>
  <si>
    <t>วิทยาลัยสงฆ์
พุทธโสธร</t>
  </si>
  <si>
    <t>วิทยาลัยสงฆ์พุทธโสธร</t>
  </si>
  <si>
    <t>วิทยาลัยสงฆ์พุทธปัญญาศรีทวารวดี</t>
  </si>
  <si>
    <t>นบ.เพชรบุรี</t>
  </si>
  <si>
    <t>นบ.ชลบุรี</t>
  </si>
  <si>
    <t>นบ.ระยอง</t>
  </si>
  <si>
    <t>นบ.จันทบุรี</t>
  </si>
  <si>
    <t>นบ.สุพรรณบุรี</t>
  </si>
  <si>
    <t>ห้องเรียนกาญจนบุรี</t>
  </si>
  <si>
    <t>ส่วนเทคโนโลยีสารสนเทศ</t>
  </si>
  <si>
    <t>กองกลาง</t>
  </si>
  <si>
    <t>IBSC</t>
  </si>
  <si>
    <t xml:space="preserve">การฟื้นฟูคุณภาพชีวิตของผู้สูงอายุที่ได้เข้าร่วมโครงการการปฏิบัติวิปัสสนากัมมัฏฐาน </t>
  </si>
  <si>
    <t>ศึกษาวิเคราะห์แนวคิดเรื่องจิตในคัมภีร์พระพุทธศาสนาเถรวาท</t>
  </si>
  <si>
    <t>การพัฒนารูปแบบผลิตภัณฑ์การเก็บรักษาน้ำผึ้งและเนยข้นตามหลักพระพุทธศาสนา</t>
  </si>
  <si>
    <t>พฤติกรรมกลุ่มเชิงพุทธของแรงงานต่างด้าวชาวพม่ากับการพัฒนาคุณภาพชีวิตตามแนววัฒนธรรม</t>
  </si>
  <si>
    <t>การส่งเสริมความมั่นคงแห่งพระพุทธศาสนาด้วยอุบาสกธรรมในสังคมไทย</t>
  </si>
  <si>
    <t xml:space="preserve">การประยุกต์หลักปรัชญาเศรษฐกิจพอเพียงในการพัฒนาเศรษฐกิจของชุมชน : กรณีศึกษาบ้านทุ่งศรี ตำบลทุ่งศรี อำเภอร้องกวาง จังหวัดแพร่ </t>
  </si>
  <si>
    <t>ศึกษาการปฏิบัติวิปัสสนากัมมัฏฐานตามแนวทางของศูนย์วิปัสสนามูลนิธิโพธิวัณณา</t>
  </si>
  <si>
    <t>การศึกษาวิเคราะห์คัมภร์สัทธรรมปุณทรีกสูตร: สารแห่งสันติภาพและการอยู่ร่วมกันอย่างกลมเกลี่ยว</t>
  </si>
  <si>
    <t xml:space="preserve">รูปแบบการปลูกฝังคุณธรรมและจริยธรรมสำหรับวัยรุ่นไทยยุคใหม่ตามหลักพุทธธรรม ผ่านกลไกการขับเคลื่อนโครงการคลินิกคุณธรรมของพระธรรมวิทยากร </t>
  </si>
  <si>
    <t xml:space="preserve">กลยุทธ์การปลูกฝังจิตสำนึกด้านคุณธรรมจริยธรรมสู่การพัฒนาคุณภาพชีวิตที่ยั่งยืนของสังคมไทย </t>
  </si>
  <si>
    <t xml:space="preserve">แนวทางการพัฒนาศักยภาพการท่องเที่ยววัดเชิงวัฒนธรรมในเขตเมืองพระนครศรีอยุธยา จังหวัดพระนครศรีอยุธยา </t>
  </si>
  <si>
    <t xml:space="preserve">ตัวชี้วัดสุจริตธรรมเพื่อสร้างความปลอดจากการทุจริตในการปฏิบัติงานองค์กรท้องถิ่นไทย : ศึกษากรณีเทศบาลตำบลบ้านกลาง จังหวัดลำพูน </t>
  </si>
  <si>
    <t>พระธรรมทูตสุขภาวะ</t>
  </si>
  <si>
    <t>การพัฒนาวัดต้นแบบในการจัดการสุขภาวะโดยกลไกการทำงานของพระธรรมทูต</t>
  </si>
  <si>
    <t xml:space="preserve">การพัฒนาต้นแบบการปรับสภาพที่อยู่อาศัยเพื่อส่งเสริมคุณภาพชีวิตผู้สูงอายุตามแนวพุทธจิตวิทยา </t>
  </si>
  <si>
    <t xml:space="preserve">ภาษาถิ่นภูไท: กระบวนการสืบสานและสร้างคุณค่าทางอัตลักษณ์ท้องถิ่น </t>
  </si>
  <si>
    <t xml:space="preserve">ศึกษาการบริหารการจัดการพื้นที่และฟื้นฟูโครงการมัคคุเทศก์น้อยเพื่อการรองรับนักท่องเที่ยวในแหล่งท่องเที่ยวฝั่งธนบุรีอย่างยั่งยืน </t>
  </si>
  <si>
    <t xml:space="preserve">โครงการวิจัยย่อยที่ ๑  การวิเคราะห์สังเคราะห์องค์ความรู้ และกระบวนการให้คำปรึกษาเชิงพุทธจิตวิทยา </t>
  </si>
  <si>
    <t xml:space="preserve">โครงการวิจัยย่อยที่ ๒ การพัฒนาคลินิกพุทธจิตวิทยาการให้การปรึกษาต้นแบบเพื่อลดปัจจัยเสี่ยงเชิงพุทธจิตวิทยา </t>
  </si>
  <si>
    <t xml:space="preserve"> ศึกษารูปแบบพฤติกรรมการเรียนรู้ภาษาอังกฤษจากเทคโนโลยีห้องคลีนิคภาษาอังกฤษของนักศึกษาในระดับอุดมศึกษาในสังคมพหุวัฒนธรรมที่มีต่อทักษะการใช้ภาษาอังกฤษเพื่อการสื่อสาร                    </t>
  </si>
  <si>
    <t xml:space="preserve">ปัจจัยทางจิตวิทยาองค์การเชิงบวกที่มีอิทธิพลต่อการน าไปสู่องค์การแห่งความ เป็นเลิศ : กรณีศึกษาบริษัทในเขตนิคมอุตสาหกรรมไฮเทค จังหวัดพระนครศรีอยุธยา </t>
  </si>
  <si>
    <t xml:space="preserve">รูปแบบการพัฒนาทักษะการใช้ภาษาอังกฤษเพื่อการสื่อสารของคนขับแท็กซี่ในประเทศไทย </t>
  </si>
  <si>
    <t xml:space="preserve">การพัฒนารูปแบบความเป็นครูในศตวรรษที่ ๒๑ บนพื้นฐานของจรรยาบรรณวิชาชีพเชิงพุทธบูรณาการ </t>
  </si>
  <si>
    <t xml:space="preserve">การพัฒนาสมรรถนะการสร้างเครือข่ายการบริหารจัดการองค์ความรู้ ของโรงเรียนพระปริยัติธรรม แผนกสามัญศึกษา กรุงเทพมหานคร </t>
  </si>
  <si>
    <t>การลดเวลาเรียนเพิ่มเวลารู้สำหรับการจัดการเรียนการสอน ระดับการศึกษาขั้นพื้นฐานการศึกษา</t>
  </si>
  <si>
    <t>องค์ประกอบและรูปแบบการเชื่อมโยงการบริหารการศึกษาเพื่อการพัฒนาคนอย่างยั่งยืน</t>
  </si>
  <si>
    <t>แผนงานวิจัย  พระจิตอาสาคิลานธรรม  : รูปแบบและกระบวนการเยียวยาใจผู้ป่วยด้วยธรรมะ</t>
  </si>
  <si>
    <t>โครงการวิจัยย่อยที่ ๑ รูปแบบและกระบวนการเยียวยาใจผู้ป่วยด้วยธรรมะ ของกลุ่มพระจิตอาสาคิลานธรรม</t>
  </si>
  <si>
    <t>โครงการวิจัยย่อยที่ ๒ การพัฒนาศักยภาพและกิจกรรมการเยียวยาใจผู้ป่วยด้วยธรรมะของกลุ่มพระจิตอาสาคิลานธรรม</t>
  </si>
  <si>
    <t>โครงการวิจัยย่อยที่ ๒ การพัฒนาชุดความรู้และกิจกรรมสร้างสุขภาวะองค์รวมเชิงพุทธบูรณาการสำหรับผู้สูงอายุ</t>
  </si>
  <si>
    <t>โครงการวิจัยย่อยที่ ๓ การพัฒนาต้นแบบเครือข่ายผู้สูงอายุในชุมชนเพื่อเรียนรู้การใช้ชุดความรู้และกิจกรรมสร้างสุขภาวะองค์รวมเชิงพุทธบูรณาการ</t>
  </si>
  <si>
    <t>บทบาลีในคัมภีร์อภิธัมมัตถวิภาวินี ปัญจิกา อัตถโยชนา ตามสูตรคัมภีร์สัททาวิเสส : ศึกษาเชิงวิเคราะห์</t>
  </si>
  <si>
    <t>รูปแบบและกระบวนการพัฒนาบริหารกิจการคณะสงฆ์เพื่อการพัฒนาคุณภาพชีวิตที่ดีของชุมชนอย่างยั่งยืน</t>
  </si>
  <si>
    <t>รูปแบบการออกกำลังกายด้วยการเจริญสติของผู้สูงอายุในจังหวัดฉะเชิงเทรา</t>
  </si>
  <si>
    <t>การพัฒนาคุณภาพชีวิตตามแนวพระพุทธศาสนาของพนักงานในนิคมอุตสาหกรรมจังหวัดฉะเชิงเทรา</t>
  </si>
  <si>
    <t>ยุทธศาสตร์การคุ้มครองพระพุทธศาสนาด้านกฎหมายของสังคมไทย</t>
  </si>
  <si>
    <t>การเสริมสร้างเครือข่ายองค์กรพระพุทธศาสนาในการพัฒนาสังคมอย่างยั่งยืน</t>
  </si>
  <si>
    <t>การขับเคลื่อนประชาธิปไตยของประชาชนในภาคตะวันออก</t>
  </si>
  <si>
    <t>Meditation Centre : รูปแบบการพัฒนาวัดให้เป็นศูนย์กลางการปฏิบัติวิปัสสนากัมมัฏฐาน</t>
  </si>
  <si>
    <t>รูปแบบการใช้ Active learning ในการเสริมสร้างการเรียนรู้ของนิสิตนักศึกษาสถาบันอุดมศึกษาในจังหวัดฉะเชิงเทรา</t>
  </si>
  <si>
    <t>รูปแบบการเพิ่มพฤฒพลังวิถีพุทธของผู้สูงอายุในสังคมไทย</t>
  </si>
  <si>
    <t>ปัจจัยที่ส่งผลต่อการเพิ่มพฤฒพลังของผู้สูงอายุในสังคมไทย</t>
  </si>
  <si>
    <t>กระบวนการพัฒนาพฤฒพลังของผู้สูงอายุด้วยการใช้ชุดกิจกรรมภาวนา ๔</t>
  </si>
  <si>
    <t>การพัฒนาตัวชี้วัดพฤฒพลังวิถีพุทธของผู้สูงอายุกลุ่มผู้เกษียนราชการ</t>
  </si>
  <si>
    <t>นโยบายประชารัฐกับการส่งเสริมการพึ่งพาตนเองได้ของผู้สูงอายุ จังหวัดนครปฐม</t>
  </si>
  <si>
    <t>แผนงานาวิจัย การพัฒนากลไกทางสังคมเพื่อการอยู่ร่วมกันอย่างสันติตามหลักปรัชญาเศรษฐกิจพอเพียงของกลุ่มชาติพันธุ์ในภาคตะวันตก</t>
  </si>
  <si>
    <t>โครงการวิจัย่อยที่ ๑ การเสริมสร้างความเข้มแข็งของสถาบันครอบครัวตามหลักปรัชญาเศรษฐกิจพอเพียงของกลุ่มชาติพันธุ์ในภาคตะวันตก</t>
  </si>
  <si>
    <t>โครงการวิจัย่อยที่ ๒ พุทธธรรมาภิบาล : กลไกการปกครองเพื่อการอยู่ร่วมกันอย่างสันติของกลุ่มชาติพันธุ์ในภาคตะวันตก</t>
  </si>
  <si>
    <t>โครงการวิจัย่อยที่ ๓ การประกอบสัมมาอาชีพตามหลักปรัชญาเศรษฐกิจพอเพียงเพื่อการอยู่ร่วมกันอย่างสันติของกลุ่มชาติพันธุ์ในภาคตะวันตก</t>
  </si>
  <si>
    <t>โครงการวิจัย่อยที่ ๔ การประยุกต์ใช้หลักเบญจศีลเพื่อส่งเสริมการอยู่ร่วมกันอย่างสันติของกลุ่มชาติพันธุ์ในภาคตะวันตก</t>
  </si>
  <si>
    <t>โครงการวิจัย่อยที่ ๕ กระบวนการมีส่วนร่วมอนุรักษ์ศิลปวัฒนธรรมเพื่อการอยู่ร่วมกันอย่างสันติของกลุ่มชาติพันธุ์ในภาคตะวันตก</t>
  </si>
  <si>
    <t>รูปแบบการจัดการเพื่อความมั่นคงของพระพุทธศาสนาในระดับจังหวัด</t>
  </si>
  <si>
    <t>ขบวนการพัฒนากฎหมายวิชาชีพด้านความปลอดภัย อาชีวอนามัย และสภาพแวดล้อมในการทำงานของไทย</t>
  </si>
  <si>
    <t>กายภาพบำบัดเชิงพุทธ : รูปแบบและวิธีการบำบัดด้วยธรรมโอสถ</t>
  </si>
  <si>
    <t>การวิเคราะห์รูปแบบสถาปัตยกรรมเรือนไทยพื้นถิ่น : กรณีศึกษาเรือนไทยจังหวัดเพชรบุรี</t>
  </si>
  <si>
    <t>การเสริมสร้างความร่วมมือและการควบคุมทุจริตคอร์รัปชั่นขององค์กรปกครองส่วนท้องถิ่นภาคประชาชนร่วมกับพระสงฆ์จังหวัดเพชรบุรี</t>
  </si>
  <si>
    <t>ภัยคุกคามรูปแบบใหม่ : องค์ประกอบ ตัวบ่งชี้ และผลกระทบต่อ ความมั่นคงของสังคมไทย</t>
  </si>
  <si>
    <t>แผนงานวิจัย การบริหารจัดการทรัพยากรน้ำเพื่ออุตสาหกรรมและการท่องเที่ยว  ในจังหวัดชลบุรี</t>
  </si>
  <si>
    <t>โครงการวิจัยย่อยชุดที่ ๑ การศึกษานโยบายการบริหารจัดการทรัพยากรน้ำเพื่ออุตสาหกรรมและการท่องเที่ยวในจังหวัดชลบุรี</t>
  </si>
  <si>
    <t>โครงการวิจัยย่อยชุดที่ ๒ กระบวนการบริหารจัดการทรัพยากรน้ำเพื่ออุตสาหกรรมและการท่องเที่ยวขององค์กรปกครองส่วนท้องถิ่นในจังหวัดชลบุรี</t>
  </si>
  <si>
    <t>โครงการวิจัยย่อยชุดที่ ๓ การเสริมสร้างเครือข่ายของรัฐ เอกชน และภาคประชาชน ในการบริหารจัดการทรัพยากรน้ำเพื่ออุตสาหกรรมและการท่องเที่ยวในจังหวัดชลบุรี</t>
  </si>
  <si>
    <t>โครงการวิจัยย่อยชุดที่  4 การวิเคราะห์สภาพปัญหาและอุปสรรคของการบริหารจัดการทรัพยากรน้ำเพื่ออุตสาหกรรมและการท่องเที่ยว ในจังหวัดชลบุรี</t>
  </si>
  <si>
    <t>การบูรณาการภูมิปัญญาท้องถิ่นในการจัดการสวนทุเรียนของเกษตรกร ในจังหวัดระยอง</t>
  </si>
  <si>
    <t>การพัฒนาวิสาหกิจชุมชนกลุ่มแปรรูปโดยการร่วมมือของบริษัทเอกชนในจังหวัดระยอง</t>
  </si>
  <si>
    <t>รูปแบบชุมชนเข้มแข็งเชิงพุทธบูรณาการ:กรณีศึกษาโครงการหมู่บ้านต้นแบบประชาธิปไตยในภาคตะวันออกของประเทศไทย</t>
  </si>
  <si>
    <t>ศึกษานวัตกรรมผลิตภัณฑ์ฃุมชนโดยใช้ภูมิปัญญาท้องถิ่น:กรณีศึกษารัฐวิสาหกิจชุมชน กลุ่มเสื่อบ้านท่าแฉลบจังหวัดจันทบุรี</t>
  </si>
  <si>
    <t>กระบวนการสร้างมูลค่าเพิ่มและช่องทางการตลาดโดยใช้เทคโนโลยีสารสนเทศของกลุ่มเกษตรกรเชิงพุทธในจังหวัดสุพรรณบุรี</t>
  </si>
  <si>
    <t>การวิจัยแบบมีส่วนร่วมเพื่อการพัฒนาเกษตรกรสู่ความเป็นผู้ประกอบการ 3-Smart เพื่อส่งเสริมอาชีพและรายได้ที่ยั่งยืนในจังหวัดสุพรรณบุรี</t>
  </si>
  <si>
    <t>การพัฒนารูปแบบการดูแลสุขภาพของผู้สูงอายุตามหลักพุทธรรมของวัดในจังหวัดสุพรรณบุรี</t>
  </si>
  <si>
    <t xml:space="preserve">การส่งเสริมการพัฒนาแหล่งอารยธรรมสมัยทวาราวดี ชุมชนหมู่บ้านสุวรรณภูมิ  </t>
  </si>
  <si>
    <t>รูปแบบการส่งเสริมโรงเรียนผู้สูงอายุวัดหนองไม้แก่น</t>
  </si>
  <si>
    <t>การจัดการขยะตามหลักนิเวศเชิงพุทธของวัดและชุมชน</t>
  </si>
  <si>
    <t>พฤติกรรมและปัญหาการใช้อินเตอร์เน็ตในสถานศึกษาในยุค Internet of Things (IOT)</t>
  </si>
  <si>
    <t>การบริหารงานบุคคลในทศวรรษหน้า กรณีมหาวิทยาลัยในกำกับของรัฐ</t>
  </si>
  <si>
    <t>การศึกษาองค์ความรู้และจัดทำปทานุกรมคัมภีร์ธรรมบท</t>
  </si>
  <si>
    <t xml:space="preserve">วัดในพื้นที่ป่า: ปัญหาและการแก้ไขด้วยหลักจารีตทางพระพุทธศาสนา </t>
  </si>
  <si>
    <t xml:space="preserve">การป้องกันและการแก้ไขการใช้พฤติกรรมความรุนแรงของเยาวชนในสถาบันอุดมศึกษา : วิเคราะห์ตามพุทธปรัชญาทางสังคม </t>
  </si>
  <si>
    <t>ดร.จุฑามาศ วารีแสงทิพย์</t>
  </si>
  <si>
    <t>ดร.ตวงเพชร สมศรี</t>
  </si>
  <si>
    <t>ผศ.ดร.ประพันธ์ ศุภษร</t>
  </si>
  <si>
    <t>พระราชปริยัติมุนี (เทียบ มาลัย)</t>
  </si>
  <si>
    <t>การพัฒนารูปแบบการจัดกระบวนการเรียนรู้แนวพุทธสู่การเปลี่ยนแปลงภายใน</t>
  </si>
  <si>
    <t>ผศ.ดร.บุษกร วัฒนบุตร</t>
  </si>
  <si>
    <t>ผศ.พลวัฒน์ ชุมสุข</t>
  </si>
  <si>
    <t>ดร.พงศ์พัฒน์ จิตตานุรักษ์</t>
  </si>
  <si>
    <t>พระมหาสม กลฺยาโณ,ดร.</t>
  </si>
  <si>
    <t>ผศ.ดร.ธัชชนันท์ อิศรเดช</t>
  </si>
  <si>
    <t>ดร.พุทธชาติ แผนสมบุญ</t>
  </si>
  <si>
    <t>พระฐิตะวงษ์ อนุตฺตโร (ลาเสน)</t>
  </si>
  <si>
    <t>ดร.วิชชุดา ฐิติโชติรัตนา</t>
  </si>
  <si>
    <t>ผศ.ดร.วีระกาญจน์ กนกกมเลศ</t>
  </si>
  <si>
    <t>ดร.กมลาศ ภูวชนาธิพงศ์</t>
  </si>
  <si>
    <t>นายบุญมี พรรษา</t>
  </si>
  <si>
    <t>ดร.ชนันภรณ์ อารีกุล</t>
  </si>
  <si>
    <t>ดร.สิน งามประโคน</t>
  </si>
  <si>
    <t>ดร.สุทธิพงษ์ ศรีวิชัย</t>
  </si>
  <si>
    <t>พระเทพสุวรรณเมธี</t>
  </si>
  <si>
    <t>ดร.สุพิชฌาย์ พรพิชณรงค์</t>
  </si>
  <si>
    <t>พระเทพปริยัติมุนี (มีชัย ตุวันโน)</t>
  </si>
  <si>
    <t>นายวุฒิชัย อ่ำบำรุง</t>
  </si>
  <si>
    <t>นายเจตนิพัทธ์ พิธิยานุวัฒน์</t>
  </si>
  <si>
    <t>ผศ.ดร.สวัสดิ์ คำชาย</t>
  </si>
  <si>
    <t>พระศรีสุทธิเวที (ขวัญ แดงหน่าย)</t>
  </si>
  <si>
    <t>นางสาวศิตภัทร ศิริฉัตรเดชา</t>
  </si>
  <si>
    <t>ผศ.ประสิทธิ์ ทองอุ่น</t>
  </si>
  <si>
    <t>ว่าที่ร.ต.หญิง ดร.สุทธญาณ์ โอบอ้อม</t>
  </si>
  <si>
    <t>พระครูใบฎีกาอภิชาติ ธมฺมสุทฺโธ, ดร.</t>
  </si>
  <si>
    <t>ดร.อุบล วุฒิพรโสภณ</t>
  </si>
  <si>
    <t>นางสาวภัคสิริ แอนิหน</t>
  </si>
  <si>
    <t>ดร.ปัณณธร เธียรชัยพฤกษ์</t>
  </si>
  <si>
    <t>ดร.มนตรี วรภัทรทรัพย์</t>
  </si>
  <si>
    <t>พระครูอุดมเจติยารักษ์</t>
  </si>
  <si>
    <t>นายนพ เฟื่องฟู</t>
  </si>
  <si>
    <t>ดร.วรพจน์ ก้องเสนาะ</t>
  </si>
  <si>
    <t>นายสุขสรร ทองที</t>
  </si>
  <si>
    <t>นายปัณณวิชญ์ แสงหล้า</t>
  </si>
  <si>
    <t>นายเสริมศักดิ์ สุขสุชะโน</t>
  </si>
  <si>
    <t>นายอรรถพล อิ่มวิไลวรรณ</t>
  </si>
  <si>
    <t>นางสาวณภาส์ณัฐ พิมพิลาลัย</t>
  </si>
  <si>
    <t>พระมหาเสรีชน นริสฺสโร (พันธ์ประโคน)</t>
  </si>
  <si>
    <t>ศ.ดร.จำนงค์ อดิวัฒนสิทธิ์</t>
  </si>
  <si>
    <t>พระมหาเกรียงศักดิ์ อินฺทปญฺโญ (วิถีชัย)</t>
  </si>
  <si>
    <t>พระครูวัชรสุวรรณาทร (ลูกชุบ เกตุเขียว)</t>
  </si>
  <si>
    <t>พระครูวัชรสุวรรณาทร (ลูกชุบ เกตุขียว)</t>
  </si>
  <si>
    <t>พระครูอุดมเจติยารักษ์ (ดนัย สำแดงเดช)</t>
  </si>
  <si>
    <t>พระมหานพรักษ์ ขนฺติโสภโณ (นาเมือง),ดร.</t>
  </si>
  <si>
    <t>พระครูกิตติชัยกาญจน์ (จรัล คงคาอยู่)</t>
  </si>
  <si>
    <t>นายจรัล คงคาอยู่</t>
  </si>
  <si>
    <t>กาญจนบุรี</t>
  </si>
  <si>
    <t>พระครูสิริกาญจนาภิรักษ์ (ศุภชัย เหมือนอินทร์)</t>
  </si>
  <si>
    <t>พระครูสุนทรเขมาภินันท์ (รัตนรัตน์ เจริญวงศ์), ดร.</t>
  </si>
  <si>
    <t>แกลง</t>
  </si>
  <si>
    <t>พระครูสุนทรเขมาภินันท์</t>
  </si>
  <si>
    <t>พระใบฏีกาทวี อาจิณฺโณ (ทับทิมสุข)</t>
  </si>
  <si>
    <t>พระทวี ทับทิมสุข</t>
  </si>
  <si>
    <t>สัตหีบ</t>
  </si>
  <si>
    <t>พระครูรัตนากรวิสุทธิ์ (สมหมาย สนิทวาจา)</t>
  </si>
  <si>
    <t>ระยอง</t>
  </si>
  <si>
    <t>ดร.สุเทพ เชื้อสมุทร</t>
  </si>
  <si>
    <t>โรบินสัน สุพรรณบุรี</t>
  </si>
  <si>
    <t>พระปลัดสมชาย ปโยโค (ดำเนิน)</t>
  </si>
  <si>
    <t>พระปลัดสมชาย ปโยโค (สมชาย ดำเนิน)</t>
  </si>
  <si>
    <t>นายประสิทธิ์ ทองอุ่น</t>
  </si>
  <si>
    <t>พระครูใบฎีกาอภิชาติ ธมฺมสุทฺโธ (พรสุทธิชัยพงศ์), ดร.</t>
  </si>
  <si>
    <t>ว่าที่ร.ต.(ญ) สุทธญาณ์ โอบอ้อม</t>
  </si>
  <si>
    <t>พระมหาขวัญ ถิรธมฺโม (กองทุนเพื่อการศึกษา)</t>
  </si>
  <si>
    <t>กองบัญชาการกองทัพเรือ</t>
  </si>
  <si>
    <t>พระราชโมลี</t>
  </si>
  <si>
    <t>พระเทพสุวรรณเมธี (สุชาติ หวลจิตต์)</t>
  </si>
  <si>
    <t>นางสุพิชฌาย์ พรพิชณรงค์</t>
  </si>
  <si>
    <t>สมุทรปราการ</t>
  </si>
  <si>
    <t>พระใบฎีพงษ์ศักดิ์ ขนฺติพโล (รอดทะยอย)</t>
  </si>
  <si>
    <t>พระมหาสหาย กนฺตธมฺโม (จำปาแก้ว)</t>
  </si>
  <si>
    <t>พระมหาสหาย จำปาแก้ว</t>
  </si>
  <si>
    <t>พระครูภาวนาวิริยานุโยค (บุญยงค์ กลับประสิทธิ์)</t>
  </si>
  <si>
    <t>นายวรพจน์ ก้องเสนาะ</t>
  </si>
  <si>
    <t>บางละมุง</t>
  </si>
  <si>
    <t>พระมหาสุขสรร (นายสุขสรร ทองที)</t>
  </si>
  <si>
    <t>พระปลัดมนู ฐานจาโร (ช่วยคิด)</t>
  </si>
  <si>
    <t>พระปลัดมนู ฐานจาโร มนู ช่วยคิด)</t>
  </si>
  <si>
    <t>พนัสนิคม</t>
  </si>
  <si>
    <t>พระมหาณรงค์ (นายณรงค์ เชื้อบัวเย็น)</t>
  </si>
  <si>
    <t>พระมหาสุชาติ ธมฺมกาโม (ปิติ)</t>
  </si>
  <si>
    <t>พระมหาสุชาติ (นายสุชาติ ปิติ)</t>
  </si>
  <si>
    <t>พระครูสมุห์วรวิทย์ ผาสุโก ดุษฎีพฤฒิพันธุ์),ดร.</t>
  </si>
  <si>
    <t>พระครูสมุห์ (วรวิทย์ ดุษฎีพฤฒิพันธุ์)</t>
  </si>
  <si>
    <t>นายมนตรี วรภัทรทรัพย์</t>
  </si>
  <si>
    <t>พระมหาชินภัทร ฉินฺนาลโย (อึ่งปา)</t>
  </si>
  <si>
    <t>พระมหา (ชินภัทร อึ่งปา)</t>
  </si>
  <si>
    <t>นางสาวปัณณธร เธียรชัยพฤกษ์</t>
  </si>
  <si>
    <t>ธาตุทอง</t>
  </si>
  <si>
    <t xml:space="preserve">พระครูสังฆรักษ์ทรงพรรณ ชยทตฺโต (ภิรมย์พร), ดร. </t>
  </si>
  <si>
    <t>เทสโก้ โลตัส บางปะอิน</t>
  </si>
  <si>
    <t>ดร.นวลวรรณ พูนวสุพลฉัตร</t>
  </si>
  <si>
    <t>น.ส.นวลวรรณ พูนวสุพลฉัตร</t>
  </si>
  <si>
    <t>เทสโก้ โลตัส ประชาชื่น</t>
  </si>
  <si>
    <t>ผศ.ดร.ธีรภัค ไชยชนะ</t>
  </si>
  <si>
    <t>นายธีรภัค ไชยชนะ และนางชุตินธร โกมลรุจิ และ</t>
  </si>
  <si>
    <t>เซ็นทรัล พระราม 2</t>
  </si>
  <si>
    <t>น.ส.กมลาศ ภูวชนาธิพงศ์</t>
  </si>
  <si>
    <t>ถนนศรีนครินทร์-ลาซาล</t>
  </si>
  <si>
    <t>นางวิชชุดา ฐิติโชติรัตนา</t>
  </si>
  <si>
    <t>เซ็นทรัล รัตนธิเบศร์</t>
  </si>
  <si>
    <t>ผศ.ดร.สมโภช ศรีวิจิตรรวรกุล</t>
  </si>
  <si>
    <t>นายสมโภช ศรีวิจิตรรวรกุล</t>
  </si>
  <si>
    <t>ประตูน้ำพระอินทร์</t>
  </si>
  <si>
    <t>การบริหารการศึกษา : แนวคิด ทฤษฎี และรูปแบบการบริหารจัดการ</t>
  </si>
  <si>
    <t>นายสุทธิพงษ์ ศรีวิชัย</t>
  </si>
  <si>
    <t>พระมหาสม ติสฺสเทโว (อินต๊ะ)</t>
  </si>
  <si>
    <t>พระมหาสม ติสฺสเทโว (สม อินต๊ะ)</t>
  </si>
  <si>
    <t>พระครูปลัดมารุต วรมงฺคโล (กุลเพชร์ฉ</t>
  </si>
  <si>
    <t>ศึกษาวิธีการให้การแนะแนวเชิงพุทธของสถานศึกษาในกรุงเทพมหานคร</t>
  </si>
  <si>
    <t>พระครูปลัดมารุต วรมงฺคโล (มารุต กุลเพชร์)</t>
  </si>
  <si>
    <t>การถ่ายทอดภูมิปัญญาจากชาดกผ่านวิถีวัฒนธรรมท้องถิ่นในจังหวัดร้อยเอ็ด</t>
  </si>
  <si>
    <t>ผศ.ดร.แม่ชีกฤษณา รักษาโฉม</t>
  </si>
  <si>
    <t>น.ส.กฤษณา รักษาโฉม</t>
  </si>
  <si>
    <t>พระมหาอดิเดช สติวโร (สุขวัฒนวดี),ดร.</t>
  </si>
  <si>
    <t>พระมหาอดิเดช สติวโร (อดิเดช สุขวัฒนวดี)</t>
  </si>
  <si>
    <t>นางจุฑามาศ วารีแสงทิพย์</t>
  </si>
  <si>
    <t>พระมหาทวี มหาปญฺโญ (ละลง),ผศ.ดร.</t>
  </si>
  <si>
    <t>พระมหาทวี มหาปญฺโญ (ทวี ละลง)</t>
  </si>
  <si>
    <t>พระเจริญ วฑฺฒโน (มันจะนา)</t>
  </si>
  <si>
    <t>พระเจริญ มันจะนา</t>
  </si>
  <si>
    <t>พระมหาสุขสันติ์ สุขวฑฺฒโน (แก้วมณี),ดร.</t>
  </si>
  <si>
    <t>การพัฒนารูปแบบการมีส่วนร่วมของชุมชนสำหรับการดูแลระบบนิเวศอย่างยั่งยืนตามหลักพุทธธรรมในวัด</t>
  </si>
  <si>
    <t>พระมหานพดล ปุญญสุวฑฺฒโก (สายสุตา),ดร.</t>
  </si>
  <si>
    <t>พระมหานพดล ปุญญสุวฑฺฒโก</t>
  </si>
  <si>
    <t>พระมหาจรูญ กิตฺติปญฺโญ (ฤทธิทิศ), ดร.</t>
  </si>
  <si>
    <t>พระมหาจรูญ ฤทธิทิศ</t>
  </si>
  <si>
    <t>พระปฐมเจดีย์</t>
  </si>
  <si>
    <t>การศึกษาวิเคราะห์วิธีแก้ปัญหาความขัดแย้งตามแนวทางจริยศาสตร์ในคัมภีร์ควัทคีตา</t>
  </si>
  <si>
    <t>พระมหาจีรวัฒน์ กนฺตวณฺโณ (กันจู),ดร.</t>
  </si>
  <si>
    <t>การศึกษาโครงสร้างคัมภีร์ทีฆนิกาย สีลขันธวรรคในแง่ของศีลและพรต</t>
  </si>
  <si>
    <t>พระมหาจีรวัฒน์ กันตวัณโณ</t>
  </si>
  <si>
    <t>สนามเสือป่า</t>
  </si>
  <si>
    <t>นายพงศ์พัฒน์ จิตตานุรักษ์</t>
  </si>
  <si>
    <t>เดอะคริสตัล</t>
  </si>
  <si>
    <t>พระครูสังฆรักษ์เกียรติศักดิ์ กิตฺติปญฺโญ (สุขเหลือง)</t>
  </si>
  <si>
    <t>การพัฒนาต้นแบบวิทยากรพระธรรมทูตสุขภาวะเพื่อการส่งเสริมสุขภาวะและป้องกันกลุ่มอาการอ้วนลงพุงในพระสงฆ์จังหวัดน่าน</t>
  </si>
  <si>
    <t>พระครูสังฆรักษ์เกียรติศักดิ์ กิตฺติปญฺโญ (เกียรติศักดิ์ สุขเหลือง)</t>
  </si>
  <si>
    <t>พระมหากฤษฎา กิตติโสภโณ (แซ่หลี)</t>
  </si>
  <si>
    <t>พระสุธีรัตนบัณฑิต (สุทิตย์ อบอุ่น) ,ดร.</t>
  </si>
  <si>
    <t>การพัฒนาเครื่องกำเนิดพลาสมาเพื่อใช้ปรับปรุงผิววัสดุโลหะผสมไทเทเนียมสำหรับประยุกต์ใช้งานทางชีวภาพ</t>
  </si>
  <si>
    <t>การพัฒนานวัตกรรมเพื่อส่งเสริมพฤติกรรมการเลือกตั้งของประชาชนผู้มีสิทธิเลือกตั้ง</t>
  </si>
  <si>
    <t>นายธัชชนันท์ อิศรเดช</t>
  </si>
  <si>
    <t>พระมหาเสรีชน พันธ์ประโคน</t>
  </si>
  <si>
    <t>พระมหาอรรถพล อิ่มวิไลวรรณ</t>
  </si>
  <si>
    <t>น.ส.ณภาส์ณัฐ พิมพิลาลัย</t>
  </si>
  <si>
    <t>นายจำนงค์ อดิวัฒนสิทธิ์</t>
  </si>
  <si>
    <t>เซียร์ รังสิต</t>
  </si>
  <si>
    <t>การพัฒนาเครื่องช่วยจับยึด และพลิกคัมภีร์ใบลานสำหรับการถ่ายภาพดิจิทัลเพื่อการอนุรักษ์</t>
  </si>
  <si>
    <t>นายญาณพนธ์  ตรัยพรวรยุตก์</t>
  </si>
  <si>
    <t>นายธีระพงษ์ สมเขาใหญ่</t>
  </si>
  <si>
    <t>นายสุเทพ สุดเอี่ยม</t>
  </si>
  <si>
    <t>ดร.มะลิวัลย์  โยธารักษ์</t>
  </si>
  <si>
    <t>ดร.สิทธิโชค  ปาณะศรี</t>
  </si>
  <si>
    <t>นายพีระพล  สงสาป</t>
  </si>
  <si>
    <t>นางสาวภมรรัตน์ ชุมภูประวิโร</t>
  </si>
  <si>
    <t>นางสาวปานวลัย ศรีราม</t>
  </si>
  <si>
    <t>นายวีระศักดิ์ บุญญดิษฐ์</t>
  </si>
  <si>
    <t>รศ.ดร.จำเริญ  ชูช่วยสุวรรณ</t>
  </si>
  <si>
    <t>นายญาณพนธ์ ตรัยพรวรยุตก์</t>
  </si>
  <si>
    <t>นายประสิทธิ์ พันธวงษ์</t>
  </si>
  <si>
    <t>นายสุขอุษา นุ่นทอง</t>
  </si>
  <si>
    <t>นางภัชลดา สุวรรณนวล</t>
  </si>
  <si>
    <t>3101202683570</t>
  </si>
  <si>
    <t>3801400625774</t>
  </si>
  <si>
    <t>3841000042364</t>
  </si>
  <si>
    <t>3930500718110</t>
  </si>
  <si>
    <t>3800700297771</t>
  </si>
  <si>
    <t>3900800157181</t>
  </si>
  <si>
    <t>3800700626899</t>
  </si>
  <si>
    <t>3801300393898</t>
  </si>
  <si>
    <t>3900700209405</t>
  </si>
  <si>
    <t>3900200114570</t>
  </si>
  <si>
    <t>3801600355657</t>
  </si>
  <si>
    <t>3801300290401</t>
  </si>
  <si>
    <t>1801700006631</t>
  </si>
  <si>
    <t>3940900147004</t>
  </si>
  <si>
    <t>3101801148281</t>
  </si>
  <si>
    <t>1909800186476</t>
  </si>
  <si>
    <t>1940400037670</t>
  </si>
  <si>
    <t>3930300516874</t>
  </si>
  <si>
    <t>5102499014181</t>
  </si>
  <si>
    <t>3800400531159</t>
  </si>
  <si>
    <t>3841500245680</t>
  </si>
  <si>
    <t>3801000252938</t>
  </si>
  <si>
    <t>3860700133817</t>
  </si>
  <si>
    <t>3810100187207</t>
  </si>
  <si>
    <t>การจัดการความรู้การแพทย์แผนไทยของพระภิกษุในภาคใต้</t>
  </si>
  <si>
    <t xml:space="preserve">การพัฒนารูปแบบการจัดการการเรียนรู้ “ลดเวลาเรียน เพิ่มเวลารู้” ที่มีคุณภาพ </t>
  </si>
  <si>
    <t>การท่องเที่ยวเชิงวัฒนธรรมในจังหวัดสุราษฎร์ธานีเพื่อการท่องเที่ยวอย่างยั่งยืน</t>
  </si>
  <si>
    <t>การส่งเสริมสันติภาพของประชาคมอาเชียนตามหลักศาสนา</t>
  </si>
  <si>
    <t>ตำนานพระครูสี่กา : ประวัติศาสตร์ การรักษาและการพัฒนาสู่มรดกโลกของพระบรมธาตุเจดีย์นครศรีธรรมราช</t>
  </si>
  <si>
    <t>รูปแบบการจัดการสวนยางพารา นาข้าว และสวนปาล์มน้ำมันของเกษตรกรตามหลักวิถีพุทธ ในจังหวัดนครศรีธรรมราชและจังหวัดสงขลา</t>
  </si>
  <si>
    <t>การอยู่ร่วมกันอย่างสันติของชุมชนชาวพุทธ-มุสลิมในจังหวัดนครศรีธรรมราช</t>
  </si>
  <si>
    <t>มรดกโลกมรดกธรรม : ประวัติศาสตร์  หลักธรรมและหลักฐานโบราณทางพระพุทธศาสนาในจังหวัดนครศรีธรรมราช</t>
  </si>
  <si>
    <t>กระบวนการสร้างความสุขด้วยจิตอาสาของชุมชนบ้านปะโอ อำเภอสิงหนคร  จังหวัดสงขลา</t>
  </si>
  <si>
    <t>ประเพณีบุญสารเดือนสิบ : สารัตถธรรมและวิถีชุมชนของคนภาคใต้</t>
  </si>
  <si>
    <t>ศึกษาการพัฒนาเทคโนโลยี ๔.๐ ในการเรียนการสอนของเครือข่ายสถาบันอุดมศึกษาจังหวัดนครศรีธรรมราช</t>
  </si>
  <si>
    <t>การวิเคราะห์ต้นทุนต่อหัวในการผลิตบัณฑิต มหาวิทยาลัยมหาจุฬาลงกรณราชวิทยาลัย .วิทยาเขตนครศรีธรรมราช</t>
  </si>
  <si>
    <t xml:space="preserve">การสร้างมาตรฐานความปลอดภัยสำหรับชุมชนชาวพุทธใน 3 จังหวัดชายแดนภาคใต้ </t>
  </si>
  <si>
    <t xml:space="preserve">แนวทางการพัฒนารูปแบบการบริหารจัดการความเสี่ยงขององค์กรพระพุทธศาสนาในสามจังหวัดชายแดนภาคใต้ </t>
  </si>
  <si>
    <t xml:space="preserve">ปัจจัยที่ส่งผลต่อการบริหารกิจการคณะสงฆ์และการพัฒนาสังคมของ พระสังฆาธิการในสามจังหวัดชายแดนใต้ </t>
  </si>
  <si>
    <t xml:space="preserve">การวิจัยการปลูกฝังความสุจริตของเยาวชนในสามจังหวัดชายแดนใต้ </t>
  </si>
  <si>
    <t xml:space="preserve">ความรุนแรงในครอบครัวมีผลต่อความก้าวร้าวของเด็กใน ๓ จังหวัดภาคใต้ </t>
  </si>
  <si>
    <t xml:space="preserve">การปลูกฝังหลักคำสอนทางพระพุทธศาสนาให้กับเด็กและเยาวชนในสถานพินิจ สามจังหวัดชายแดนภาคใต้ </t>
  </si>
  <si>
    <t>การมีส่วนร่วมในการสร้างทักษะการเรียนรู้ของบุคคลอื่นที่เกี่ยวข้องกับสถานศึกษาในด้านการบริหารงานบุคคลตามทัศนะของครู สังกัดสำนักงานเขตพื้นที่การศึกษามัธยมศึกษา เขต ๑๕</t>
  </si>
  <si>
    <t xml:space="preserve">แผนงานวิจัย : ภูมิปัญญาลุ่มแม่น้ำตาปิ : ประวัติศาสตร์ คุณค่าและการเชื่อมต่ออารายธรรมศรีวิชัย </t>
  </si>
  <si>
    <t xml:space="preserve">โครงการย่อยที่ ๑ ประวัติศาสตร์การตั้งถิ่นฐานของชุมชนลุ่มแม่น้ำตาปี </t>
  </si>
  <si>
    <t xml:space="preserve">โครงการย่อยที่ ๒ การศึกษาวิถีชีวิตภูมิปัญญาและการเชื่อมโยงอารยธรรมศรีวิชัยของลุ่มแม่น้ำตาปี จังหวัดสุราษฎร์ธานี </t>
  </si>
  <si>
    <t xml:space="preserve">โครงการย่อยที่ ๓ พลวัตภาคประชาสังคมการจัดการตนเองของลุ่มแม่น้ำตาปีจังหวัดสุราษฎร์ธานี </t>
  </si>
  <si>
    <t xml:space="preserve">โครงการย่อยที่ ๔ ศึกษาเส้นทางและเครือข่ายการท่องเที่ยวเชิงอนุรักษ์ลุ่มแม่น้ำตาปี </t>
  </si>
  <si>
    <t>ห้องเรียน จ.สุราษฎร์ธานี</t>
  </si>
  <si>
    <t>หนบ.จ.สงขลา</t>
  </si>
  <si>
    <t>นายจำเริญ  ชูช่วยสุวรรณ</t>
  </si>
  <si>
    <t>ทุ่งสง</t>
  </si>
  <si>
    <t>เทสโก้ โลตัส สุราษฎร์ธานี</t>
  </si>
  <si>
    <t>พระครูพิจิตรศุภการ (กิติศักดิ์ มีสุข),ดร.</t>
  </si>
  <si>
    <t>รูปแบบการจัดการศึกษาที่พึงประสงค์ของชุมชนเพื่อรองรับนโยบายการพัฒนาประเทศไทย ยุคไทยแลนด์ ๔.๐</t>
  </si>
  <si>
    <t>นาย พระครูพิจิตรศุภการกิติศักดิ์ มีสุข</t>
  </si>
  <si>
    <t>โรบินสัน นครศรีธรรมราช</t>
  </si>
  <si>
    <t>เซ็นทรัลพลาชา สุราษฎร์ธานี</t>
  </si>
  <si>
    <t>พระมหาสมคิด สมปนโน (อินทร์แก้ว)</t>
  </si>
  <si>
    <t>พระมหาสมคิด สมปนโน</t>
  </si>
  <si>
    <t>พระครูสุตกิจสโมสร (จรินทร์ โกตัน)</t>
  </si>
  <si>
    <t>พระมหาจรินทร์ โกตัน</t>
  </si>
  <si>
    <t>ดร.พีระศิลป์  บุญทอง</t>
  </si>
  <si>
    <t>นายพีระศิลป์  บุญทอง</t>
  </si>
  <si>
    <t>พระครูโสภณรัตนบัณฑิต (เทพรัตน์ เรืองศรี),ดร.</t>
  </si>
  <si>
    <t>พระมหาเทพรัตน์ เรืองศรี</t>
  </si>
  <si>
    <t>รูปแบบการบริหารจัดการสถานศึกษาเพื่อการพัฒนาอย่างยั่งยืน สำนักงานเขตพื้นที่การศึกษาประถมศึกษา สุราษฏร์ธานี เขต ๓</t>
  </si>
  <si>
    <t>นางมะลิวัลย์  โยธารักษ์</t>
  </si>
  <si>
    <t>คลาดหัวอิฐ-นครศรีธรรมราช</t>
  </si>
  <si>
    <t>พระครูโฆสิตวัฒนานุกูล (อนุกูล ปานประดิษฐ์)</t>
  </si>
  <si>
    <t>พระครูจิตตสุนทร (พิชิต ชูเกลี้ยง)</t>
  </si>
  <si>
    <t>นายสิทธิโชค  ปาณะศรี</t>
  </si>
  <si>
    <t>ผศ.ดร.ดิเรก นุ่นกล่ำ</t>
  </si>
  <si>
    <t>นายดิเรก  นุ่นกล่ำ</t>
  </si>
  <si>
    <t xml:space="preserve">พระครูโฆสิตวัฒนานุกูล </t>
  </si>
  <si>
    <t>พระครูวุฒิสาครธรรม (สาคร นุ่นกลับ)</t>
  </si>
  <si>
    <t>พัทลุง</t>
  </si>
  <si>
    <t>นางสาวปุญญาดา จงละเอียด</t>
  </si>
  <si>
    <t>น.ส.ปุญญาดา จงละเอียด</t>
  </si>
  <si>
    <t>ว208/2561</t>
  </si>
  <si>
    <t>01/10/2560-30/09/2561</t>
  </si>
  <si>
    <t>ว210/2561</t>
  </si>
  <si>
    <t>ว211/2561</t>
  </si>
  <si>
    <t>ว212/2561</t>
  </si>
  <si>
    <t>ว213/2561</t>
  </si>
  <si>
    <t>ว214/2561</t>
  </si>
  <si>
    <t>ว215/2561</t>
  </si>
  <si>
    <t>ว216/2561</t>
  </si>
  <si>
    <t>ว217/2561</t>
  </si>
  <si>
    <t>ว218/2561</t>
  </si>
  <si>
    <t>ว219/2561</t>
  </si>
  <si>
    <t>ว220/2561</t>
  </si>
  <si>
    <t>ว221/2561</t>
  </si>
  <si>
    <t>ว222/2561</t>
  </si>
  <si>
    <t>ว209/2561</t>
  </si>
  <si>
    <t>งวดที่ 1 35%</t>
  </si>
  <si>
    <t>ว134/2561</t>
  </si>
  <si>
    <t>ว135/2561</t>
  </si>
  <si>
    <t>ว137/2561</t>
  </si>
  <si>
    <t>ว138/2561</t>
  </si>
  <si>
    <t>ว139/2561</t>
  </si>
  <si>
    <t>ว140/2561</t>
  </si>
  <si>
    <t>ว141/2561</t>
  </si>
  <si>
    <t>ว142/2561</t>
  </si>
  <si>
    <t>ว143/2561</t>
  </si>
  <si>
    <t>ว223/2561</t>
  </si>
  <si>
    <t>ว224/2561</t>
  </si>
  <si>
    <t>ว225/2561</t>
  </si>
  <si>
    <t>ว226/2561</t>
  </si>
  <si>
    <t>ว227/2561</t>
  </si>
  <si>
    <t>ว228/2561</t>
  </si>
  <si>
    <t>ว229/2561</t>
  </si>
  <si>
    <t>ว230/2561</t>
  </si>
  <si>
    <t>ว231/2561</t>
  </si>
  <si>
    <t>ว233/2561</t>
  </si>
  <si>
    <t>ว328/2561</t>
  </si>
  <si>
    <t>ว149/2561</t>
  </si>
  <si>
    <t>ว150/2561</t>
  </si>
  <si>
    <t>ว151/2561</t>
  </si>
  <si>
    <t>ว152/2561</t>
  </si>
  <si>
    <t>ว153/2561</t>
  </si>
  <si>
    <t>ว154/2561</t>
  </si>
  <si>
    <t>ว155/2561</t>
  </si>
  <si>
    <t>ว156/2561</t>
  </si>
  <si>
    <t>ว126/2561</t>
  </si>
  <si>
    <t>ว127/2561</t>
  </si>
  <si>
    <t>ว128/2561</t>
  </si>
  <si>
    <t>ว129/2561</t>
  </si>
  <si>
    <t>ว130/2561</t>
  </si>
  <si>
    <t>ว131/2561</t>
  </si>
  <si>
    <t>ว132/2561</t>
  </si>
  <si>
    <t>ว133/2561</t>
  </si>
  <si>
    <t>ว136/2561</t>
  </si>
  <si>
    <t>ว234/2561</t>
  </si>
  <si>
    <t>ว235/2561</t>
  </si>
  <si>
    <t>ว236/2561</t>
  </si>
  <si>
    <t>ว237/2561</t>
  </si>
  <si>
    <t>ว238/2561</t>
  </si>
  <si>
    <t>ว239/2561</t>
  </si>
  <si>
    <t>ว240/2561</t>
  </si>
  <si>
    <t>ว241/2561</t>
  </si>
  <si>
    <t>ว242/2561</t>
  </si>
  <si>
    <t>ว173/2561</t>
  </si>
  <si>
    <t>ว174/2561</t>
  </si>
  <si>
    <t>ว175/2561</t>
  </si>
  <si>
    <t>ว176/2561</t>
  </si>
  <si>
    <t>ว177/2561</t>
  </si>
  <si>
    <t>ว178/2561</t>
  </si>
  <si>
    <t>ว179/2561</t>
  </si>
  <si>
    <t>ว180/2561</t>
  </si>
  <si>
    <t>ว181/2561</t>
  </si>
  <si>
    <t>ว182/2561</t>
  </si>
  <si>
    <t>ว183/2561</t>
  </si>
  <si>
    <t>ว184/2561</t>
  </si>
  <si>
    <t>ว185/2561</t>
  </si>
  <si>
    <t>ว195/2561</t>
  </si>
  <si>
    <t>ว196/2561</t>
  </si>
  <si>
    <t>ว197/2561</t>
  </si>
  <si>
    <t>ว198/2561</t>
  </si>
  <si>
    <t>ว199/2561</t>
  </si>
  <si>
    <t>ว200/2561</t>
  </si>
  <si>
    <t>ว201/2561</t>
  </si>
  <si>
    <t>ว202/2561</t>
  </si>
  <si>
    <t>ว203/2561</t>
  </si>
  <si>
    <t>ว204/2561</t>
  </si>
  <si>
    <t>ว205/2561</t>
  </si>
  <si>
    <t>ว206/2561</t>
  </si>
  <si>
    <t>ว207/2561</t>
  </si>
  <si>
    <t>ว144/2561</t>
  </si>
  <si>
    <t>ว145/2561</t>
  </si>
  <si>
    <t>ว146/2561</t>
  </si>
  <si>
    <t>ว147/2561</t>
  </si>
  <si>
    <t>ว148/2561</t>
  </si>
  <si>
    <t>ว157/2561</t>
  </si>
  <si>
    <t>ว158/2561</t>
  </si>
  <si>
    <t>ว159/2561</t>
  </si>
  <si>
    <t>ว160/2561</t>
  </si>
  <si>
    <t>ว161/2561</t>
  </si>
  <si>
    <t>ว162/2561</t>
  </si>
  <si>
    <t>ว163/2561</t>
  </si>
  <si>
    <t>ว164/2561</t>
  </si>
  <si>
    <t>ว165/2561</t>
  </si>
  <si>
    <t>ว166/2561</t>
  </si>
  <si>
    <t>ว167/2561</t>
  </si>
  <si>
    <t>ว168/2561</t>
  </si>
  <si>
    <t>ว169/2561</t>
  </si>
  <si>
    <t>ว170/2561</t>
  </si>
  <si>
    <t>ว171/2561</t>
  </si>
  <si>
    <t>ว172/2561</t>
  </si>
  <si>
    <t>ว267/2561</t>
  </si>
  <si>
    <t>ว329/2561</t>
  </si>
  <si>
    <t>ว186/2561</t>
  </si>
  <si>
    <t>ว187/2561</t>
  </si>
  <si>
    <t>ว188/2561</t>
  </si>
  <si>
    <t>ว189/2561</t>
  </si>
  <si>
    <t>ว190/2561</t>
  </si>
  <si>
    <t>ว191/2561</t>
  </si>
  <si>
    <t>ว192/2561</t>
  </si>
  <si>
    <t>ว193/2561</t>
  </si>
  <si>
    <t>เบิกปี 63</t>
  </si>
  <si>
    <t>ขออนุมัติเบิกเงินวิจัยงวดที่ 1 จำนวน 16 โครงการ</t>
  </si>
  <si>
    <t>6107/57</t>
  </si>
  <si>
    <t>6107/58</t>
  </si>
  <si>
    <t>ขออนุมัติเบิกเงินวิจัยงวดที่ 1 จำนวน 11 โครงการ</t>
  </si>
  <si>
    <t>6107/59</t>
  </si>
  <si>
    <t>ขออนุมัติเบิกเงินวิจัยงวดที่ 1 จำนวน 10 โครงการ</t>
  </si>
  <si>
    <t>ว017/2561</t>
  </si>
  <si>
    <t>ว018/2561</t>
  </si>
  <si>
    <t>ว019/2561</t>
  </si>
  <si>
    <t>ว021/2561</t>
  </si>
  <si>
    <t>ว022/2561</t>
  </si>
  <si>
    <t>ว023/2561</t>
  </si>
  <si>
    <t>ว024/2561</t>
  </si>
  <si>
    <t>ว025/2561</t>
  </si>
  <si>
    <t>ว026/2561</t>
  </si>
  <si>
    <t>ว027/2561</t>
  </si>
  <si>
    <t>ว028/2561</t>
  </si>
  <si>
    <t>ว029/2561</t>
  </si>
  <si>
    <t>ว030/2561</t>
  </si>
  <si>
    <t>ว031/2561</t>
  </si>
  <si>
    <t>ว033/2561</t>
  </si>
  <si>
    <t>ว034/2561</t>
  </si>
  <si>
    <t>ว035/2561</t>
  </si>
  <si>
    <t>ว036/2561</t>
  </si>
  <si>
    <t>ว037/2561</t>
  </si>
  <si>
    <t>ว038/2561</t>
  </si>
  <si>
    <t>ว039/2561</t>
  </si>
  <si>
    <t>ว088/2561</t>
  </si>
  <si>
    <t>ว089/2561</t>
  </si>
  <si>
    <t>ว091/2561</t>
  </si>
  <si>
    <t>ว092/2561</t>
  </si>
  <si>
    <t>ว093/2561</t>
  </si>
  <si>
    <t>ว094/2561</t>
  </si>
  <si>
    <t>ว095/2561</t>
  </si>
  <si>
    <t>ว096/2561</t>
  </si>
  <si>
    <t>ว097/2561</t>
  </si>
  <si>
    <t>ว098/2561</t>
  </si>
  <si>
    <t>ว099/2561</t>
  </si>
  <si>
    <t>ว100/2561</t>
  </si>
  <si>
    <t>ว101/2561</t>
  </si>
  <si>
    <t>ว102/2561</t>
  </si>
  <si>
    <t>ว103/2561</t>
  </si>
  <si>
    <t>ว104/2561</t>
  </si>
  <si>
    <t>ว105/2561</t>
  </si>
  <si>
    <t>ว106/2561</t>
  </si>
  <si>
    <t>ว107/2561</t>
  </si>
  <si>
    <t>ว108/2561</t>
  </si>
  <si>
    <t>ว109/2561</t>
  </si>
  <si>
    <t>ขออนุมัติเบิกเงินวิจัยงวดที่ 1 จำนวน 15 โครงการ</t>
  </si>
  <si>
    <t>ว261/2561</t>
  </si>
  <si>
    <t>ว262/2561</t>
  </si>
  <si>
    <t>ว263/2561</t>
  </si>
  <si>
    <t>ว264/2561</t>
  </si>
  <si>
    <t>ว266/2561</t>
  </si>
  <si>
    <t>ว251/2561</t>
  </si>
  <si>
    <t>ว252/2561</t>
  </si>
  <si>
    <t>ว253/2561</t>
  </si>
  <si>
    <t>ว254/2561</t>
  </si>
  <si>
    <t>ว255/2561</t>
  </si>
  <si>
    <t>ว291/2561</t>
  </si>
  <si>
    <t>พระมหายุทธนา นรเชฏโฐ (ศิริวรรณ)</t>
  </si>
  <si>
    <t>ว323/2561</t>
  </si>
  <si>
    <t>ว244/2561</t>
  </si>
  <si>
    <t>ว245/2561</t>
  </si>
  <si>
    <t>ว246/2561</t>
  </si>
  <si>
    <t>ว248/2561</t>
  </si>
  <si>
    <t>ว249/2561</t>
  </si>
  <si>
    <t>ว250/2561</t>
  </si>
  <si>
    <t>ว313/2561</t>
  </si>
  <si>
    <t>ว314/2561</t>
  </si>
  <si>
    <t>ว315/2561</t>
  </si>
  <si>
    <t>ว316/2561</t>
  </si>
  <si>
    <t>ว317/2561</t>
  </si>
  <si>
    <t>ว322/2561</t>
  </si>
  <si>
    <t>ว260/2561</t>
  </si>
  <si>
    <t>ว256/2561</t>
  </si>
  <si>
    <t>ว257/2561</t>
  </si>
  <si>
    <t>ว258/2561</t>
  </si>
  <si>
    <t>ว259/2561</t>
  </si>
  <si>
    <t>ว321/2561</t>
  </si>
  <si>
    <t>พระมหายุทธนา นรเชฏโฐ 
(ศิริวรรณ)</t>
  </si>
  <si>
    <t>พระราชปริยัติมุนี 
(เทียบ มาลัย)</t>
  </si>
  <si>
    <t>พระมหาทวี มหาปญฺโญ 
(ละลง),ผศ.ดร.</t>
  </si>
  <si>
    <t>พระฐิตะวงษ์ อนุตฺตโร 
(ลาเสน)</t>
  </si>
  <si>
    <t>ว286/2561</t>
  </si>
  <si>
    <t>ว287/2561</t>
  </si>
  <si>
    <t>ว288/2561</t>
  </si>
  <si>
    <t>ว289/2561</t>
  </si>
  <si>
    <t>ว290/2561</t>
  </si>
  <si>
    <t>พระมหาวัฒน์พร อภิวฑฺฒโน (บุญมาก)</t>
  </si>
  <si>
    <t>ศึกษาวิเคราะห์แก่นธรรมจากทีฆนิกาย</t>
  </si>
  <si>
    <t>กองวิชาการ</t>
  </si>
  <si>
    <t>ว327/2561</t>
  </si>
  <si>
    <t>พระมหา (วัฒน์พร บุญมาก)</t>
  </si>
  <si>
    <t>โรงพยาบาลพญาไท 3</t>
  </si>
  <si>
    <t>ว273/2561</t>
  </si>
  <si>
    <t>ว274/2561</t>
  </si>
  <si>
    <t>ว275/2561</t>
  </si>
  <si>
    <t>ว276/2561</t>
  </si>
  <si>
    <t>ว277/2561</t>
  </si>
  <si>
    <t>นายณรงค์ เชื้อบัวเย็น</t>
  </si>
  <si>
    <t>ว278/2561</t>
  </si>
  <si>
    <t>ว279/2561</t>
  </si>
  <si>
    <t>ว280/2561</t>
  </si>
  <si>
    <t>ว281/2561</t>
  </si>
  <si>
    <t>ว282/2561</t>
  </si>
  <si>
    <t>ว283/2561</t>
  </si>
  <si>
    <t>ว284/2561</t>
  </si>
  <si>
    <t>ว285/2561</t>
  </si>
  <si>
    <t>ว325/2561</t>
  </si>
  <si>
    <t>ว268/2561</t>
  </si>
  <si>
    <t>ว269/2561</t>
  </si>
  <si>
    <t>ว270/2561</t>
  </si>
  <si>
    <t>ว271/2561</t>
  </si>
  <si>
    <t>ว272/2561</t>
  </si>
  <si>
    <t>ว304/2561</t>
  </si>
  <si>
    <t>ว305/2561</t>
  </si>
  <si>
    <t>ว306/2561</t>
  </si>
  <si>
    <t>ว307/2561</t>
  </si>
  <si>
    <t>ว308/2561</t>
  </si>
  <si>
    <t>ว309/2561</t>
  </si>
  <si>
    <t>ว310/2561</t>
  </si>
  <si>
    <t>ว311/2561</t>
  </si>
  <si>
    <t>ว312/2561</t>
  </si>
  <si>
    <t>ว292/2561</t>
  </si>
  <si>
    <t>ว293/2561</t>
  </si>
  <si>
    <t>ว294/2561</t>
  </si>
  <si>
    <t>ว295/2561</t>
  </si>
  <si>
    <t>ว296/2561</t>
  </si>
  <si>
    <t>ว320/2561</t>
  </si>
  <si>
    <t>ว297/2561</t>
  </si>
  <si>
    <t>ว298/2561</t>
  </si>
  <si>
    <t>ว299/2561</t>
  </si>
  <si>
    <t>ว300/2561</t>
  </si>
  <si>
    <t>ว301/2561</t>
  </si>
  <si>
    <t>ว302/2561</t>
  </si>
  <si>
    <t>ว303/2561</t>
  </si>
  <si>
    <t>ว319/2561</t>
  </si>
  <si>
    <t>ว318/2561</t>
  </si>
  <si>
    <t>ว326/2561</t>
  </si>
  <si>
    <t>ว078/2561</t>
  </si>
  <si>
    <t>ว079/2561</t>
  </si>
  <si>
    <t>ว080/2561</t>
  </si>
  <si>
    <t>ว081/2561</t>
  </si>
  <si>
    <t>ว082/2561</t>
  </si>
  <si>
    <t>ว083/2561</t>
  </si>
  <si>
    <t>ว084/2561</t>
  </si>
  <si>
    <t>ว085/2561</t>
  </si>
  <si>
    <t>ว086/2561</t>
  </si>
  <si>
    <t>ว114/2561</t>
  </si>
  <si>
    <t>ว115/2561</t>
  </si>
  <si>
    <t>ว001/2561</t>
  </si>
  <si>
    <t>ว002/2561</t>
  </si>
  <si>
    <t>ว003/2561</t>
  </si>
  <si>
    <t>ว004/2561</t>
  </si>
  <si>
    <t>ว005/2561</t>
  </si>
  <si>
    <t>ว006/2561</t>
  </si>
  <si>
    <t>ว007/2561</t>
  </si>
  <si>
    <t>ว008/2561</t>
  </si>
  <si>
    <t>ว009/2561</t>
  </si>
  <si>
    <t>ว010/2561</t>
  </si>
  <si>
    <t>ว011/2561</t>
  </si>
  <si>
    <t>ว243/2561</t>
  </si>
  <si>
    <t>ว012/2561</t>
  </si>
  <si>
    <t>ว013/2561</t>
  </si>
  <si>
    <t>ว014/2561</t>
  </si>
  <si>
    <t>ว015/2561</t>
  </si>
  <si>
    <t>ว016/2561</t>
  </si>
  <si>
    <t>ว020/2561</t>
  </si>
  <si>
    <t>ว032/2561</t>
  </si>
  <si>
    <t>ว040/2561</t>
  </si>
  <si>
    <t>ว041/2561</t>
  </si>
  <si>
    <t>ว042/2561</t>
  </si>
  <si>
    <t>ว043/2561</t>
  </si>
  <si>
    <t>ว044/2561</t>
  </si>
  <si>
    <t>ว045/2561</t>
  </si>
  <si>
    <t>ว046/2561</t>
  </si>
  <si>
    <t>ว047/2561</t>
  </si>
  <si>
    <t>ว048/2561</t>
  </si>
  <si>
    <t>ว049/2561</t>
  </si>
  <si>
    <t>ว050/2561</t>
  </si>
  <si>
    <t>ว051/2561</t>
  </si>
  <si>
    <t>ว052/2561</t>
  </si>
  <si>
    <t>ว053/2561</t>
  </si>
  <si>
    <t>ว054/2561</t>
  </si>
  <si>
    <t>ว055/2561</t>
  </si>
  <si>
    <t>ว056/2561</t>
  </si>
  <si>
    <t>ว057/2561</t>
  </si>
  <si>
    <t>ว058/2561</t>
  </si>
  <si>
    <t>ว059/2561</t>
  </si>
  <si>
    <t>ว060/2561</t>
  </si>
  <si>
    <t>ว061/2561</t>
  </si>
  <si>
    <t>ว062/2561</t>
  </si>
  <si>
    <t>ว064/2561</t>
  </si>
  <si>
    <t>ว063/2561</t>
  </si>
  <si>
    <t>ว065/2561</t>
  </si>
  <si>
    <t>ว067/2561</t>
  </si>
  <si>
    <t>ว068/2561</t>
  </si>
  <si>
    <t>ว069/2561</t>
  </si>
  <si>
    <t>ว070/2561</t>
  </si>
  <si>
    <t>ว071/2561</t>
  </si>
  <si>
    <t>ว072/2561</t>
  </si>
  <si>
    <t>ว073/2561</t>
  </si>
  <si>
    <t>ว074/2561</t>
  </si>
  <si>
    <t>ว075/2561</t>
  </si>
  <si>
    <t>ว077/2561</t>
  </si>
  <si>
    <t>พระครูโกศลศาสนวงศ์ 
(เสือน มนตรีวงษ์)</t>
  </si>
  <si>
    <t>พระยุทธนา อธิจิตฺโต 
(พูลเพิ่ม),ดร.</t>
  </si>
  <si>
    <t>พระแพนษณุ อนุตฺตโร 
(อนุสิทธิ์)</t>
  </si>
  <si>
    <t>พระมหาวิฑูรย์ สิทฺธิเมธี 
(บังสันเทียะ)</t>
  </si>
  <si>
    <t>พระอุดมปัญญาภรณ์ 
(สัณหวัตร จันหลือง)</t>
  </si>
  <si>
    <t>ว087/2561</t>
  </si>
  <si>
    <t>ว110/2561</t>
  </si>
  <si>
    <t>ว111/2561</t>
  </si>
  <si>
    <t>ว112/2561</t>
  </si>
  <si>
    <t>ว113/2561</t>
  </si>
  <si>
    <t>ว116/2561</t>
  </si>
  <si>
    <t>ว117/2561</t>
  </si>
  <si>
    <t>ว118/2561</t>
  </si>
  <si>
    <t>ว119/2561</t>
  </si>
  <si>
    <t>ว120/2561</t>
  </si>
  <si>
    <t>ว121/2561</t>
  </si>
  <si>
    <t>ว122/2561</t>
  </si>
  <si>
    <t>ว123/2561</t>
  </si>
  <si>
    <t>ว124/2561</t>
  </si>
  <si>
    <t>ว125/2561</t>
  </si>
  <si>
    <t>ว194/2561</t>
  </si>
  <si>
    <t>ว265/2561</t>
  </si>
  <si>
    <t>พระมหามิตร ฐิตปญฺโญ 
(วันยาว)</t>
  </si>
  <si>
    <t>พระรชต กตปุญฺโญ 
(มาตรสอน)</t>
  </si>
  <si>
    <t>พระมหาโยธิน โยธิโก
 (ปัดชาสี), ผศ.</t>
  </si>
  <si>
    <t>สร้างองค์ความรู้</t>
  </si>
  <si>
    <t>การพัฒนากิจกรรมเพื่อสร้างชีวสุขตามแนวทางการพัฒนาจิตและปัญญาแบบองค์รวมระยะที่ ๒</t>
  </si>
  <si>
    <t>ว356/2561</t>
  </si>
  <si>
    <t>พระใบฎีกากิตติพงษ์ สีลสุทฺโธ (เนียมรอด), ดร.</t>
  </si>
  <si>
    <t>โครงการวิจัยย่อยที่ ๓  การพัฒนารูปแบบการให้คำปรึกษาเพื่อลดปัจจัยเสี่ยงเชิงพุทธจิตวิทยา</t>
  </si>
  <si>
    <t>ว357/2561</t>
  </si>
  <si>
    <t>พระมหาบุญเลิศ อินฺทปญฺโญ (ช่วยธานี)</t>
  </si>
  <si>
    <t>ว358/2561</t>
  </si>
  <si>
    <t>พระมหาบุญเลิศ อินฺทปญฺโญ (บุญเลิศ ช่วยธานี)</t>
  </si>
  <si>
    <t>พระกิตติพงษ์ เนียมรอด</t>
  </si>
  <si>
    <t>1587</t>
  </si>
  <si>
    <t>7-6103211</t>
  </si>
  <si>
    <t>6107/61</t>
  </si>
  <si>
    <t>1590</t>
  </si>
  <si>
    <t>7-6103215</t>
  </si>
  <si>
    <t>6107/60</t>
  </si>
  <si>
    <t>1589</t>
  </si>
  <si>
    <t>7-6103214</t>
  </si>
  <si>
    <t>6107/62</t>
  </si>
  <si>
    <t>1591</t>
  </si>
  <si>
    <t>7-6103216</t>
  </si>
  <si>
    <t>ขออนุมัติเบิกเงินวิจัยงวดที่ 1 จำนวน 13 โครงการ</t>
  </si>
  <si>
    <t>6107/63</t>
  </si>
  <si>
    <t>1585</t>
  </si>
  <si>
    <t>7-6103219</t>
  </si>
  <si>
    <t>6107/64</t>
  </si>
  <si>
    <t>1584</t>
  </si>
  <si>
    <t>7-6103217</t>
  </si>
  <si>
    <t>6107/65</t>
  </si>
  <si>
    <t>1583</t>
  </si>
  <si>
    <t>7-6103213</t>
  </si>
  <si>
    <t>รูปแบบความสัมพันธ์เชิงสาเหตุปัจจัยด้านสภาพแวดล้อมและจิตวิทยาเชิงบวกที่มี ต่อสุขภาวะองค์รวมแนวพุทธของครอบครัวในชุมชนอาคารสูง เขตกรุงเทพมหานคร</t>
  </si>
  <si>
    <t>6107/78</t>
  </si>
  <si>
    <t>1752</t>
  </si>
  <si>
    <t>7-6103405</t>
  </si>
  <si>
    <t>6107/71</t>
  </si>
  <si>
    <t>1759</t>
  </si>
  <si>
    <t>7-6103406</t>
  </si>
  <si>
    <t>ขออนุมัติเบิกเงินวิจัยงวดที่ 1 จำนวน 14 โครงการ</t>
  </si>
  <si>
    <t>6107/75</t>
  </si>
  <si>
    <t>1755</t>
  </si>
  <si>
    <t>7-6103407</t>
  </si>
  <si>
    <t>6107/72</t>
  </si>
  <si>
    <t>1758</t>
  </si>
  <si>
    <t>7-6103408</t>
  </si>
  <si>
    <t>6107/74</t>
  </si>
  <si>
    <t>1756</t>
  </si>
  <si>
    <t>7-6103411</t>
  </si>
  <si>
    <t>6107/73</t>
  </si>
  <si>
    <t>1757</t>
  </si>
  <si>
    <t>7-6103412</t>
  </si>
  <si>
    <t>6107/76</t>
  </si>
  <si>
    <t>1754</t>
  </si>
  <si>
    <t>7-6103413</t>
  </si>
  <si>
    <t>6107/82</t>
  </si>
  <si>
    <t>1800</t>
  </si>
  <si>
    <t>7-6103429</t>
  </si>
  <si>
    <t>6107/85</t>
  </si>
  <si>
    <t>1799</t>
  </si>
  <si>
    <t>7-6103430</t>
  </si>
  <si>
    <t>6107/83</t>
  </si>
  <si>
    <t>1797</t>
  </si>
  <si>
    <t>7-6103432</t>
  </si>
  <si>
    <t>1586</t>
  </si>
  <si>
    <t>7-6103212</t>
  </si>
  <si>
    <t>6107/81</t>
  </si>
  <si>
    <t>1801</t>
  </si>
  <si>
    <t>7-6103433</t>
  </si>
  <si>
    <t>ว330/2561</t>
  </si>
  <si>
    <t>6107/79</t>
  </si>
  <si>
    <t>1770</t>
  </si>
  <si>
    <t>7-6103404</t>
  </si>
  <si>
    <t>6107/84</t>
  </si>
  <si>
    <t>1798</t>
  </si>
  <si>
    <t>7-6103431</t>
  </si>
  <si>
    <t>6107/77</t>
  </si>
  <si>
    <t>1753</t>
  </si>
  <si>
    <t>7-6103403</t>
  </si>
  <si>
    <t>1588</t>
  </si>
  <si>
    <t>ว332/2561</t>
  </si>
  <si>
    <t>ว339/2561</t>
  </si>
  <si>
    <t>ว338/2561</t>
  </si>
  <si>
    <t>ว333/2561</t>
  </si>
  <si>
    <t>ว359/2561</t>
  </si>
  <si>
    <t>พระมหา(เกรียงศักดิ์ สุทธิชาติ)</t>
  </si>
  <si>
    <t>ว355/2561</t>
  </si>
  <si>
    <t>รูปแบบกระบวนการให้การปรึกษาเพื่อลดปัจจัยเสี่ยงสุขภาพเชิงพุทธจิตวิทยา (คลินิกพุทธจิตวิทยา)</t>
  </si>
  <si>
    <t>ว247/2561</t>
  </si>
  <si>
    <t>พระครูกิตติญาณวิสิฐ (ธนา หอมหวล), ดร.</t>
  </si>
  <si>
    <t>ว360/2561</t>
  </si>
  <si>
    <t>พระครูกิตติญาณวิสิฐ (ธนา) หอมหวล</t>
  </si>
  <si>
    <t>อ่างทอง</t>
  </si>
  <si>
    <t>ว335/2561</t>
  </si>
  <si>
    <t>ว334/2561</t>
  </si>
  <si>
    <t>ว348/2561</t>
  </si>
  <si>
    <t>นายสมนึก  จันทร์โสดา</t>
  </si>
  <si>
    <t xml:space="preserve"> </t>
  </si>
  <si>
    <t>วส.บุรีรัมย์</t>
  </si>
  <si>
    <t>วข.หนองคาย</t>
  </si>
  <si>
    <t>ว066/2561</t>
  </si>
  <si>
    <t>ว076/2561</t>
  </si>
  <si>
    <t>ว331/2561</t>
  </si>
  <si>
    <t>ว336/2561</t>
  </si>
  <si>
    <t>ว090/2561</t>
  </si>
  <si>
    <t>ว340/2561</t>
  </si>
  <si>
    <t>ดร.ขันทอง วัฒนะประดิษฐ์</t>
  </si>
  <si>
    <t>พุทธนวัตกรรมสร้างภูมิคุ้มกันยาเสพติดให้เด็กและเยาวชนโดยผ่านกระบวนการมีส่วนร่วมของชุมชน</t>
  </si>
  <si>
    <t>บัณฑิตวิทยาลัย มหาวิทยาลัยมหาจุฬาลงกรณราชวิทยาลัย ๗๙ หมู่ ๑ ตำบลลำไทร อำเภอวังน้อย จังหวัดพระนครศรีอยุธยา ๑๓๑๗๐</t>
  </si>
  <si>
    <t>3101801119779</t>
  </si>
  <si>
    <t>ว353/2561</t>
  </si>
  <si>
    <t>นางขันทอง วัฒนะประดิษฐ์</t>
  </si>
  <si>
    <t>เทสโก้ โลตัส พระราม 4</t>
  </si>
  <si>
    <t>ผศ.ดร.ภูริวัจน์  ปุณยวุฒิปรีดา</t>
  </si>
  <si>
    <t>กระบวนการจิตอาสาเฝ้าระวังและรักษาความปลอดภัยบนท้องถนน อำเภอแม่สรวย จังหวัดเชียงราย</t>
  </si>
  <si>
    <t>มหาวิทยาลัยมหาจุฬาลงกรณราชวิทยาลัย วิทยาลัยสงฆ์พุทธปัญญาศรีทวารวดี วัดไร่ขิง พระอารามหลวง เลขที่ ๕๑ หมู่ ๒ ตำบลไร่ขิง อำเภอสามพราน จังหวัดนครปฐม ๗๓๒๑๐</t>
  </si>
  <si>
    <t>5100500007918</t>
  </si>
  <si>
    <t>ว346/2561</t>
  </si>
  <si>
    <t>นายภูริวัจน์ ปุณยวุฒิปรีดา</t>
  </si>
  <si>
    <t>เซ็นทรัลพลาซา ศาลายา</t>
  </si>
  <si>
    <t>พระครูสุนทรวัชรการ (อำพล วณิชย์ธิติกาล)</t>
  </si>
  <si>
    <t>ชุมชนแห่งความสุข : กระบวนการการเรียนรู้สำนึกพลเมืองของชุมชนด้วยกระบวนการใช้ชุมชนเป็นห้องปฏิบัติการทางสังคม</t>
  </si>
  <si>
    <t>มหาวิทยาลัยมหาจุฬาลงกรณราชวิทยาลัย หน่วยวิทยบริการคณะสังคมศาสตร์ วัดพระรูป อำเภอเมือง จังหวัดเพชรบุรี</t>
  </si>
  <si>
    <t>3700800386866</t>
  </si>
  <si>
    <t>ว341/2561</t>
  </si>
  <si>
    <t>คณะบุคคลอรชรคณะวิลัย</t>
  </si>
  <si>
    <t>ชุมชนบางวัว : สร้างต้นกล้าจิตสาธารณะเพื่อการพัฒนาเศรษฐกิจชุมชน</t>
  </si>
  <si>
    <t>100/65 ม.6 ต.ท้ายบ้านใหม่ อ.เมืองฯ จ.สมุทรปราการ 10280</t>
  </si>
  <si>
    <t>ว354/2561</t>
  </si>
  <si>
    <t>นางอรชร ไกรจักร์</t>
  </si>
  <si>
    <t>ดร.พิชิต ปุริมาตร</t>
  </si>
  <si>
    <t>การสร้างเครือข่ายศูนย์การเรียนรู้ สมุนไพรต้นแบบในการดูแลสุขภาวะเชิงพุทธ</t>
  </si>
  <si>
    <t>มหาวิทยาลัยมหาจุฬาลงกรณราชวิทยาลัย วิทยาเขตนครราชสีมา ถนนชาติพัฒนา ตำบลหัวทะเล อำเภอเมือง จังหวัดนครราชสีมา ๓๐๐๐๐</t>
  </si>
  <si>
    <t>3309900359471</t>
  </si>
  <si>
    <t>ว349/2561</t>
  </si>
  <si>
    <t>นายพิชิต ปุริมาตร</t>
  </si>
  <si>
    <t>เทสโก้ โลตัส โคราช 2</t>
  </si>
  <si>
    <t>ประชาคมหมู่บ้านโดยการมีส่วนร่วมเชิงลึกของประชาชนเพื่อความโปร่งใสในการพัฒนาท้องถิ่น</t>
  </si>
  <si>
    <t>มหาวิทยาลัยมหาจุฬาลงกรณราชวิทยาลัย วิทยาเขตอุบลราชธานี ตำบลกระโสบ อำเภอเมือง จังหวัดอุบลราชธานี ๓๔๐๐๐</t>
  </si>
  <si>
    <t>3100503743198</t>
  </si>
  <si>
    <t>นายสมนึก จันทร์โสดา</t>
  </si>
  <si>
    <t>ผศ.ดร.อุบลวรรณา  ภวกานันท์</t>
  </si>
  <si>
    <t>ศูนย์การพัฒนาสุขภาวะแบบองค์รวมด้วยการปฏิบัติธรรมและนวัตกรรมการป้อนกลับทางชีวภาพ</t>
  </si>
  <si>
    <t>คณะสังคมศาสตร์ มหาวิทยาลัยมหาจุฬาลงกรณราชวิทยาลัย ๗๙ หมู่ ๑ ตำบลลำไทร อำเภอวังน้อย จังหวัดพระนครศรีอยุธยา ๑๓๑๗๐</t>
  </si>
  <si>
    <t>3101600479255</t>
  </si>
  <si>
    <t>ว350/2561</t>
  </si>
  <si>
    <t>น.ส.อุบลวรรณา ภวกานันท์</t>
  </si>
  <si>
    <t>เพียวเพลส ราชพฤกษ์</t>
  </si>
  <si>
    <t>พระมหาภานุวัฒน์ ปฏิภาณเมธี (แสนคำ)</t>
  </si>
  <si>
    <t>จิตอาสาคิลานธรรมตามแนววิถีพุทธ</t>
  </si>
  <si>
    <t>มหาวิทยาลัยมหาจุฬาลงกรณราชวิทยาลัย วิทยาลัยสงฆ์ลำปาง วัดบุญวาทย์วิหาร พระอารามหลวง ตำบลหัวเวียง อำเภอเมือง จังหวัดลำปาง ๕๒๐๐๐</t>
  </si>
  <si>
    <t>3520101257015</t>
  </si>
  <si>
    <t>ว342/2561</t>
  </si>
  <si>
    <t>พระมหาภานุวัฒน์ แสนคำ</t>
  </si>
  <si>
    <t>นางสาวกาญจนา ชลศิริ</t>
  </si>
  <si>
    <t>การอนุรักษ์นาคตันและธรรมามาสน์บุษบกล้านนา</t>
  </si>
  <si>
    <t>มหาวิทยาลัยมหาจุฬาลงกรณราชวิทยาลัย วิทยาลัยสงฆ์เชียงราย ศาลากลางจังหวัดเชียงราย (หลังเดิม) ดอยจำปี ถนนฤทธิ์ประศาสน์ ตำบลเวียง อำเภอเมือง จังหวัดเชียงราย ๕๗๐๐๐</t>
  </si>
  <si>
    <t>1839900159951</t>
  </si>
  <si>
    <t>ว345/2561</t>
  </si>
  <si>
    <t>น.ส.กาญจนา ชลศิริ</t>
  </si>
  <si>
    <t>ศิลปากร พระราชวังสนามจันทร์</t>
  </si>
  <si>
    <t>นายขจรเดช  หนิ้วหยิ่น</t>
  </si>
  <si>
    <t>การศึกษาพุทธศิลปกรรมลายคำเพื่อการเรียนรู้ คุณค่า สืบสาน ในงานลายคำแบบล้านนา</t>
  </si>
  <si>
    <t>1570800038201</t>
  </si>
  <si>
    <t>ว344/2561</t>
  </si>
  <si>
    <t>นายขจรเดช หนิ้วหยิ่น</t>
  </si>
  <si>
    <t>นายมานิตย์ กันทะสัก</t>
  </si>
  <si>
    <t>ประดับกระจก ประดับธรรม ร่วมสร้างสรรค์ฐานพระพุทธมหาโพธิปัญญา ณ อุทยานธรรมลำน้ำงาว</t>
  </si>
  <si>
    <t>3570101034661</t>
  </si>
  <si>
    <t>ว343/2561</t>
  </si>
  <si>
    <t>เซ็นทรัลพลาซา เชียงราย</t>
  </si>
  <si>
    <t>โครงการสุขชีวีวิถีพุทธในชุมชนเมือง ยุค 4.0 : กระบวนการมีส่วนร่วมของ ชุมชน บ้าน วัด โรงเรียน</t>
  </si>
  <si>
    <t>คณะมนุษยศาสตร์ มหาวิทยาลัยมหาจุฬาลงกรณราชวิทยาลัย ๗๙ หมู่ ๑ ตำบลลำไทร อำเภอวังน้อย จังหวัดพระนครศรีอยุธยา ๑๓๑๗๐</t>
  </si>
  <si>
    <t>3841300039024</t>
  </si>
  <si>
    <t>ว351/2561</t>
  </si>
  <si>
    <t>พระครูปัญญาสุธรรมนิเทศก์ (ธนะพัฒน์ รุดบุญ)</t>
  </si>
  <si>
    <t>การสร้างธรรมนูญศิลปวัฒนธรรมเพื่อสุขภาวะของชุมชนด้วยหลักพุทธธรรมในเขตตำบลตากูก-ตำบลปราสาททอง อำเภอเขวาสินรินทร์ จังหวัดสุรินทร์</t>
  </si>
  <si>
    <t>มหาวิทยาลัยมหาจุฬาลงกรณราชวิทยาลัย วิทยาเขตสุรินทร์ หมู่ ๘ ตำบลนอกเมือง อำเภอเมือง จังหวัดสุรินทร์ ๓๒๐๐๐</t>
  </si>
  <si>
    <t>3401500339955</t>
  </si>
  <si>
    <t>ว347/2561</t>
  </si>
  <si>
    <t>รศ.ดร.สมาน งามสนิท</t>
  </si>
  <si>
    <t>บทเพลงธรรม : การประพันธ์และการสร้างเรียนการเรียนรู้ตามแนวพระพุทธศาสนา</t>
  </si>
  <si>
    <t>3102101598004</t>
  </si>
  <si>
    <t>ว352/2561</t>
  </si>
  <si>
    <t>นายสมาน งามสนิท</t>
  </si>
  <si>
    <t>ลาดพร้าว 6</t>
  </si>
  <si>
    <t>ว337/2561</t>
  </si>
  <si>
    <t>ว362/2561</t>
  </si>
  <si>
    <t>พระมหาเกรียงศักดิ์ อินฺทปญฺโญ</t>
  </si>
  <si>
    <t>ยานนาวา</t>
  </si>
  <si>
    <t>วส.พุทธโสธร</t>
  </si>
  <si>
    <t xml:space="preserve">พระครูสุธีสุตสุนทร,ดร (สมพงษ์ พอกพูน), ดร. </t>
  </si>
  <si>
    <t>พระครูสังฆรักษ์บุญเสริม      กิตฺติวณฺโณ (ศรีทา)</t>
  </si>
  <si>
    <t>พระมหาวิศิต ธีรวํโศ           (กลีบม่วง),ผศ.ดร.</t>
  </si>
  <si>
    <t>งวดที่1+สาธา</t>
  </si>
  <si>
    <t>โอน (ว/ด/ป)</t>
  </si>
  <si>
    <t>ขออนุมัติเบิกเงินวิจัยงวดที่ 2 จำนวน 15 โครงการ</t>
  </si>
  <si>
    <t>6107/160</t>
  </si>
  <si>
    <t>ขออนุมัติเบิกเงินวิจัยงวดที่ 2 จำนวน 11 โครงการ</t>
  </si>
  <si>
    <t>3086</t>
  </si>
  <si>
    <t>ว / ด / ป</t>
  </si>
  <si>
    <t>ขออนุมัติเบิกเงินวิจัยงวดที่ 2 จำนวน 8 โครงการ</t>
  </si>
  <si>
    <t>3255</t>
  </si>
  <si>
    <t>6107/219</t>
  </si>
  <si>
    <t>18/มิย/2018</t>
  </si>
  <si>
    <t>6107/166</t>
  </si>
  <si>
    <t>3258</t>
  </si>
  <si>
    <t>ขออนุมัติเบิกเงินวิจัยงวดที่ 2 จำนวน 21 โครงการ</t>
  </si>
  <si>
    <t xml:space="preserve"> แสดงการเบิก จ่ายในปี งปม. 2561          งบประมาณที่ได้รับ</t>
  </si>
  <si>
    <t>6107/125</t>
  </si>
  <si>
    <t>2922</t>
  </si>
  <si>
    <t>9/มิย./2018</t>
  </si>
  <si>
    <t>6107/124</t>
  </si>
  <si>
    <t>ขออนุมัติเบิกเงินวิจัยงวดที่ 2 จำนวน 7 โครงการ</t>
  </si>
  <si>
    <t xml:space="preserve"> (อนุมัติ 15 มิ.ย.61)</t>
  </si>
  <si>
    <t>6107/116</t>
  </si>
  <si>
    <t>15/มิย/2061</t>
  </si>
  <si>
    <t>2852</t>
  </si>
  <si>
    <t>พระครูวรกิจสุนทร</t>
  </si>
  <si>
    <t>6107/130</t>
  </si>
  <si>
    <t>5 /มิ.ย../2561</t>
  </si>
  <si>
    <t>23 /พค./2561</t>
  </si>
  <si>
    <t>28 /พค./2561</t>
  </si>
  <si>
    <t>3018</t>
  </si>
  <si>
    <t>ขออนุมัติเบิกเงินวิจัยงวดที่ 1 จำนวน 19 โครงการ</t>
  </si>
  <si>
    <t>พระครูภัทรสิริวุฒิ (วิทยา เที่ยงธรรม)  ว336/2561</t>
  </si>
  <si>
    <t>พระครูวุฒิสาครธรรม (สาคร นุ่นกลับ)  ว340/2561</t>
  </si>
  <si>
    <t>(สาธารณูปโภค)</t>
  </si>
  <si>
    <t>พระครูสุนทรวัชรการ (อำพล วณิชย์ธิติกาล) ว341/61</t>
  </si>
  <si>
    <t>นายทองคำ ดวงขันเพ็ชร  ว331/61</t>
  </si>
  <si>
    <t>พระใบฎีกาสุพจน์ ตปสีโล (เกษนคร), ดร. ว090/61</t>
  </si>
  <si>
    <t>ดร.ขันทอง วัฒนะประดิษฐ์  ว353/61</t>
  </si>
  <si>
    <t>ผศ.ดร.ภูริวัจน์ ปุณยวุฒิ  ว346/61</t>
  </si>
  <si>
    <t>คณะบุคคลอรชรคณะวิลัย  ว354/61</t>
  </si>
  <si>
    <t>ดร.พิชิต ปุริมาตร  ว349/61</t>
  </si>
  <si>
    <t>นายสมนึก จันทร์โสดา  ว348/61</t>
  </si>
  <si>
    <t>ผศ.ดร.อุบลวรรณา ภวกานันท์   ว350/61</t>
  </si>
  <si>
    <t>พระมหาภานุวัฒน์ ปฏิภาณเมธี (แสนคำ) ว342/61</t>
  </si>
  <si>
    <t>นางสาวกาญจนา ชลศิริ  ว345/61</t>
  </si>
  <si>
    <t>นายขจรเดช  หนิ้วหยิ่น  ว344/61</t>
  </si>
  <si>
    <t>นายมานิตย์ กันทะสัก ว343/61</t>
  </si>
  <si>
    <t>พระศรีปริยัติธาดา (ทองสา ชาติดำดี)  ว337/61</t>
  </si>
  <si>
    <t>รศ.ดร.สมาน งามสนิท    ว352/61</t>
  </si>
  <si>
    <t>พระครูปัญญาสุธรรมนิเทศก์ (ธนะพัฒน์ รุดบุญ)  ว347/61</t>
  </si>
  <si>
    <t>ดร.กมลาศ ภูวชนาธิพงศ์   ว351/61</t>
  </si>
  <si>
    <t>รวม  (สาธารณูปโภค+เบิก)  883,231.25</t>
  </si>
  <si>
    <t>(อนุมัติ 18 มิย. 61)</t>
  </si>
  <si>
    <t>7-6106040</t>
  </si>
  <si>
    <t>ขออนุมัติเบิกเงินวิจัยงวดที่ 1 จำนวน 2 โครงการ</t>
  </si>
  <si>
    <t>อนุมัติ 14 กค 61</t>
  </si>
  <si>
    <t xml:space="preserve">   พระใบฎีกาสุพจน์ ตปสีโล (เกษนคร), ดร.</t>
  </si>
  <si>
    <t>6107/218</t>
  </si>
  <si>
    <t>18 /มิ.ย/2561</t>
  </si>
  <si>
    <t>3254</t>
  </si>
  <si>
    <t>ขออนุมัติเบิกเงินวิจัยงวดที่ 1 จำนวน 1 โครงการ</t>
  </si>
  <si>
    <t xml:space="preserve"> (อนุมัติ 14 ก.ค.61)</t>
  </si>
  <si>
    <t>อนุมัติ 2 ก.ค 61</t>
  </si>
  <si>
    <t>นายอรรถพล อิ่มวิไลวรรณ ว287/2561</t>
  </si>
  <si>
    <t>พระมหานิพนธ์ มหาธมฺมรกิขิโต (แสงแก้ว)   ว058/2561</t>
  </si>
  <si>
    <t>ผศ.ดร.วีระกาญจน์ กนกกมเลศ  ว355/2561</t>
  </si>
  <si>
    <t>นายสมนึก  จันทร์โสดา   ว348/2561</t>
  </si>
  <si>
    <t>พระฐิตะวงษ์ อนุตฺตโร (ลาเสน)   ว246/2561</t>
  </si>
  <si>
    <t>6107/228</t>
  </si>
  <si>
    <t>28 /มิ.ย/2561</t>
  </si>
  <si>
    <t>3561</t>
  </si>
  <si>
    <t>ขออนุมัติเบิกเงินวิจัยงวดที่ 2 จำนวน 5 โครงการ</t>
  </si>
  <si>
    <t xml:space="preserve"> (อนุมัติ 23 ก.ค.61)</t>
  </si>
  <si>
    <t>พระมหาโยธิน โยธิโก (ปัดชาสี), ผศ. ว075/2561</t>
  </si>
  <si>
    <t>พระยุทธนา อธิจิตฺโต (พูลเพิ่ม),ดร.  ว041/2561</t>
  </si>
  <si>
    <t>พระมหาสม ติสฺสเทโว (อินต๊ะ)   ว322/2561</t>
  </si>
  <si>
    <t>นายทองคำ ดวงขันเพ็ชร ว331/2561</t>
  </si>
  <si>
    <t>นางสาวบัณฑิกา  จารุมา ว132/2561</t>
  </si>
  <si>
    <t xml:space="preserve"> (อนุมัติ 6 สค.61)</t>
  </si>
  <si>
    <t>6107/246</t>
  </si>
  <si>
    <t>3926</t>
  </si>
  <si>
    <t>พระครูสมุห์วรวิทย์ ผาสุโก (ดุษฎีพฤฒิพันธุ์),ดร.</t>
  </si>
  <si>
    <t>อนุมัติ 14 สค 61</t>
  </si>
  <si>
    <t>พระมหายุทธนา นรเชฏโฐ    (ศิริวรรณ)</t>
  </si>
  <si>
    <t>พระมหาสุริยัน อุตตโร      (บึงทะเล)</t>
  </si>
  <si>
    <t>6107/262</t>
  </si>
  <si>
    <t>3 /สค/2561</t>
  </si>
  <si>
    <t>4314</t>
  </si>
  <si>
    <t xml:space="preserve"> (อนุมัติ 27 สค.61)</t>
  </si>
  <si>
    <t xml:space="preserve"> (อนุมัติ 22 กย. 61)</t>
  </si>
  <si>
    <t>6107/304</t>
  </si>
  <si>
    <t>7 /กย/2561</t>
  </si>
  <si>
    <t>6107/306</t>
  </si>
  <si>
    <t>4315</t>
  </si>
  <si>
    <t xml:space="preserve"> (อนุมัติ 19 กย. 61)</t>
  </si>
  <si>
    <t>6107/279</t>
  </si>
  <si>
    <t>4922</t>
  </si>
  <si>
    <t>22/สค/2561</t>
  </si>
  <si>
    <t xml:space="preserve"> (อนุมัติ 11 กย. 61)</t>
  </si>
  <si>
    <t>ขออนุมัติเบิกเงินวิจัยงวดที่ 2 จำนวน 10 โครงการ</t>
  </si>
  <si>
    <t>6107/289</t>
  </si>
  <si>
    <t>29/สค/2561</t>
  </si>
  <si>
    <t>4923</t>
  </si>
  <si>
    <t>พระครูวิมลศิลปกิจ (เรืองฤทธิ์ แก้วเปียง) ว.136/61</t>
  </si>
  <si>
    <t xml:space="preserve">ขออนุมัติเบิกเงินวิจัยงวดที่ 3  </t>
  </si>
  <si>
    <t>ดร.กมลาศ ภูวชนาธิพงศ์  ว.244/2561</t>
  </si>
  <si>
    <t>(27750+32375)</t>
  </si>
  <si>
    <t>6107/285</t>
  </si>
  <si>
    <t>24/สค/2561</t>
  </si>
  <si>
    <t>6107/308</t>
  </si>
  <si>
    <t>8/กย/2561</t>
  </si>
  <si>
    <t xml:space="preserve">ขออนุมัติเบิกเงินวิจัยงวดที่ 2 และ 3  </t>
  </si>
  <si>
    <t>6107/284</t>
  </si>
  <si>
    <t>ขออนุมัติเบิกเงินวิจัยงวดที่ 1, 2 และ 3 (รวม 3)</t>
  </si>
  <si>
    <t>นายเชษฐ์ นิมมาทพัฒน์  ว.077/59</t>
  </si>
  <si>
    <t xml:space="preserve">  (50000+37500+37500)</t>
  </si>
  <si>
    <t>6107/348</t>
  </si>
  <si>
    <t>10/ตค/2561</t>
  </si>
  <si>
    <t xml:space="preserve">ขออนุมัติเบิกเงินวิจัยงวดที่ 2  </t>
  </si>
  <si>
    <t xml:space="preserve"> (อนุมัติ 30 ตค. 61)</t>
  </si>
  <si>
    <t>6107/320</t>
  </si>
  <si>
    <t>25/กย/2561</t>
  </si>
  <si>
    <t xml:space="preserve"> (อนุมัติ 13 พย 61)</t>
  </si>
  <si>
    <t>6107/359</t>
  </si>
  <si>
    <t>25/ตค/2561</t>
  </si>
  <si>
    <t>7-610131</t>
  </si>
  <si>
    <t>6107/366</t>
  </si>
  <si>
    <t>6/พย/2561</t>
  </si>
  <si>
    <t>7-610148</t>
  </si>
  <si>
    <t xml:space="preserve"> (อนุมัติ 29 พย 61)</t>
  </si>
  <si>
    <t>6107/321</t>
  </si>
  <si>
    <t>25/พย/2561</t>
  </si>
  <si>
    <t>6107/417</t>
  </si>
  <si>
    <t>24/ธค/2561</t>
  </si>
  <si>
    <t>ขออนุมัติเบิกเงินวิจัยงวดที่ 3 (35%)</t>
  </si>
  <si>
    <t xml:space="preserve"> (อนุมัติ 4  มค  61)</t>
  </si>
  <si>
    <t>ชื่อนี้ /บัญชีนี้ ทำแทนคนเดิม</t>
  </si>
  <si>
    <t>6107/384</t>
  </si>
  <si>
    <t>26/พย/2561</t>
  </si>
  <si>
    <t>ขออนุมัติเบิกเงินวิจัยงวดที่ 2 (30%)</t>
  </si>
  <si>
    <t xml:space="preserve"> (อนุมัติ 15 มค  62)</t>
  </si>
  <si>
    <t>6107/21</t>
  </si>
  <si>
    <t>15/มค/2562</t>
  </si>
  <si>
    <t xml:space="preserve"> (อนุมัติ 24 มค  62)</t>
  </si>
  <si>
    <t>ขออนุมัติเบิกเงินวิจัยงวดที่ 2 (30%)   6 โครงการ</t>
  </si>
  <si>
    <t>6107/20</t>
  </si>
  <si>
    <t>ขออนุมัติเบิกเงินวิจัยงวดที่ 2 (30%)   5 โครงการ</t>
  </si>
  <si>
    <t>ขออนุมัติเบิกเงินวิจัยงวดที่ 2 (30%)   2 โครงการ</t>
  </si>
  <si>
    <t>6107/5</t>
  </si>
  <si>
    <t>7/มค/2562</t>
  </si>
  <si>
    <t xml:space="preserve"> (อนุมัติ 22 มค  62)</t>
  </si>
  <si>
    <t>6107/9</t>
  </si>
  <si>
    <t>8/ธค/2561</t>
  </si>
  <si>
    <t>ขออนุมัติเบิกเงินวิจัยงวดที่ 2, 3  (30%)   1 โครงการ  ดร.สุพิชฌาย์ พรพิชณรงค์   ว.296/61</t>
  </si>
  <si>
    <t>6107/29</t>
  </si>
  <si>
    <t>22/มค/2562</t>
  </si>
  <si>
    <t>ขออนุมัติเบิกเงินวิจัยงวดที่ 2, (30%)   2 โครงการ  ดร.ธีรทัศน์  โรจน์กิจจากุล  ว.130/2561</t>
  </si>
  <si>
    <t>ว.126/2561</t>
  </si>
  <si>
    <t xml:space="preserve"> (อนุมัติ 5 กพ  62)</t>
  </si>
  <si>
    <t>6107/34</t>
  </si>
  <si>
    <t>24/มค/2562</t>
  </si>
  <si>
    <t>ขออนุมัติเบิกเงินวิจัยงวดที่ 2, (30%)   5 โครงการ  พระมหาสมคิด สมปนโน (อินทร์แก้ว) ว.119/2561</t>
  </si>
  <si>
    <t>6107/22</t>
  </si>
  <si>
    <t>18/ธค/2561</t>
  </si>
  <si>
    <t>ขออนุมัติเบิกเงินวิจัยงวดที่ 3  (30%)   1 โครงการ  ดร.จุฑามาศ วารีแสงทิพย์   ว.265/61</t>
  </si>
  <si>
    <t>6107/51</t>
  </si>
  <si>
    <t>6/กพ/2562</t>
  </si>
  <si>
    <t>ขออนุมัติเบิกเงินวิจัยงวดที่ 2  (30%) พระครูสมุห์วัลลภ ฐิตสํวโร (ทาอินทร์)   ว.222/61  ((เดิม พระครูสุนทรสังฆพินิต (เสน่ห์ ปาเมืองมูล),ดร.</t>
  </si>
  <si>
    <t xml:space="preserve"> (อนุมัติ 7  กพ.  62)</t>
  </si>
  <si>
    <t>6107/42</t>
  </si>
  <si>
    <t>30/กพ/2562</t>
  </si>
  <si>
    <t>ว170/61</t>
  </si>
  <si>
    <t xml:space="preserve">ขออนุมัติเบิกเงินวิจัยงวดที่ 2  (30%) พระครูภาวนาวิริยานุโยค (บุญยงค์ กลับประสิทธิ์)  ว.282/61  </t>
  </si>
  <si>
    <t xml:space="preserve"> (อนุมัติ 14 มีค.  62)</t>
  </si>
  <si>
    <t>6107/86</t>
  </si>
  <si>
    <t>11/มีค/2561</t>
  </si>
  <si>
    <t>ขออนุมัติเบิกเงินวิจัยงวดที่ 2  (30%) พระสุธีรัตนบัณฑิต    (สุทิตย์ อบอุ่น) , ดร. ว290/61</t>
  </si>
  <si>
    <t xml:space="preserve"> (อนุมัติ 25 มีค.  62)</t>
  </si>
  <si>
    <t>6107/87</t>
  </si>
  <si>
    <t>6107/88</t>
  </si>
  <si>
    <t>6107/96</t>
  </si>
  <si>
    <t>ขออนุมัติเบิกเงินวิจัยงวดที่ 3 (35%) ผศ.ดร.บุษกร วัฒนบุตร  ว260/61</t>
  </si>
  <si>
    <t>ขออนุมัติเบิกเงินวิจัยงวดที่ 3  (35%) ดร.พุทธชาติ แผนสมบุญ   ว20/61</t>
  </si>
  <si>
    <t>ขออนุมัติเบิกเงินวิจัยงวดที่ 3 (35%) พระครูสังฆรักษ์เกียรติศักดิ์ กิตฺติปญฺโญ (สุขเหลือง). ว259/61</t>
  </si>
  <si>
    <t>ยอดเบิก</t>
  </si>
  <si>
    <t>6107/105</t>
  </si>
  <si>
    <t>22/มีค/2561</t>
  </si>
  <si>
    <t>ขออนุมัติเบิกเงินวิจัยงวดที่ 2    ผศ.ดร.ธีรภัค ไชยชนะ  . ว249/2561</t>
  </si>
  <si>
    <t xml:space="preserve"> (อนุมัติ 20 เม.ย.  62)</t>
  </si>
  <si>
    <t>6107/142</t>
  </si>
  <si>
    <t>ขออนุมัติเบิกเงินวิจัยงวดที่ 3   ดร.ธาดา เจริญกุศล  . ว155/2561</t>
  </si>
  <si>
    <t xml:space="preserve"> (อนุมัติ 17  พ.ค.  62)</t>
  </si>
  <si>
    <t>23-เมย.62</t>
  </si>
  <si>
    <t>ขออนุมัติเบิกเงินวิจัยงวดที่ 3  นางไพวรรณ ปุริมาตร ว033/2561</t>
  </si>
  <si>
    <t>6107/143</t>
  </si>
  <si>
    <t>6107/145</t>
  </si>
  <si>
    <t>6107/144</t>
  </si>
  <si>
    <t>ขออนุมัติเบิกเงินวิจัยงวดที่ 3  พระราชธรรมสารสุธี      (ธีรังกูร มูลพันธ์),ดร. ว045/2561</t>
  </si>
  <si>
    <t>ขออนุมัติเบิกเงินวิจัยงวดที่ 3  นายสิทธิชัย  อุ่นสวน ว133/2561</t>
  </si>
  <si>
    <t>ขออนุมัติเบิกเงินวิจัยงวดที่ 3  ดร.สุภางค์พิมพ์  คล้ายธานี ว144/2561</t>
  </si>
  <si>
    <t>6107/126</t>
  </si>
  <si>
    <t>ขออนุมัติเบิกเงินวิจัยงวดที่ 3  พระครูสมุห์วรวิทย์ ผาสุโก ดุษฎีพฤฒิพันธุ์),ดร. ว124/2561</t>
  </si>
  <si>
    <t>6107/122</t>
  </si>
  <si>
    <t>ขออนุมัติเบิกเงินวิจัยงวดที่ 3  นายไชยสิทธิ์ อุดมโชคนามอ่อน ว093/2561</t>
  </si>
  <si>
    <t>6107/121</t>
  </si>
  <si>
    <t>22-เมย.62</t>
  </si>
  <si>
    <t>ขออนุมัติเบิกเงินวิจัยงวดที่ 3 ดร.ทิพย์ ขันแก้ว ว093/2561</t>
  </si>
  <si>
    <t>ขออนุมัติเบิกเงินวิจัยงวดที่ 3 ดร.ธาดา เจริญกุศล  ว155/2561</t>
  </si>
  <si>
    <t>6107/140</t>
  </si>
  <si>
    <t>ขออนุมัติเบิกเงินวิจัยงวดที่ 2 พระครูกิตติชัยกาญจน์ (จรัล คงคาอยู่)  ว274/2562</t>
  </si>
  <si>
    <t>ขออนุมัติเบิกเงินวิจัยงวดที่ 3 นางสาวบัณฑิกา  จารุมา  ว132/2561</t>
  </si>
  <si>
    <t>11มิย.62</t>
  </si>
  <si>
    <t>6107/256</t>
  </si>
  <si>
    <t xml:space="preserve"> (อนุมัติ 2  ก.ค.  62)</t>
  </si>
  <si>
    <t>6107/208</t>
  </si>
  <si>
    <t>29 พค .62</t>
  </si>
  <si>
    <t>ขออนุมัติเบิกเงินวิจัยงวดที่ 3   พระใบฎีกาสุพจน์ ตปสีโล (เกษนคร), ดร.  ว087/2561</t>
  </si>
  <si>
    <t>6107/240</t>
  </si>
  <si>
    <t>6  มิย .62</t>
  </si>
  <si>
    <t>ขออนุมัติเบิกเงินวิจัยงวดที่ 3   ดร.สุทัศน์ ประทุมแก้ว</t>
  </si>
  <si>
    <t>6107/239</t>
  </si>
  <si>
    <t>ขออนุมัติเบิกเงินวิจัยงวดที่ 3 พระครูปริยัติคณานุรักษ์ (พงษ์สันติ์ สุวิชาโน)</t>
  </si>
  <si>
    <t>6107/238</t>
  </si>
  <si>
    <t>ขออนุมัติเบิกเงินวิจัยงวดที่ 3 พระโสภณพัฒนบัณฑิต</t>
  </si>
  <si>
    <t>6107/214</t>
  </si>
  <si>
    <t>30 พค. 62</t>
  </si>
  <si>
    <t>ขออนุมัติเบิกเงินวิจัยงวดที่ 3 รศ.พูนทรัพย์ เกตุวีระพงศ์</t>
  </si>
  <si>
    <t>6107/171</t>
  </si>
  <si>
    <t>26 เมย .62</t>
  </si>
  <si>
    <t>ขออนุมัติเบิกเงินวิจัยงวดที่ 3   ผศ.ดร.จรัส ลีกา</t>
  </si>
  <si>
    <t>6107/217</t>
  </si>
  <si>
    <t>ขออนุมัติเบิกเงินวิจัยงวดที่ 3   ผศ.ดร.จักรพรรณ วงศ์พรณวัณ</t>
  </si>
  <si>
    <t>6107/216</t>
  </si>
  <si>
    <t>ขออนุมัติเบิกเงินวิจัยงวดที่ 3 ดร.ณัฐพงศ์ธัช กุรัตน์ธรรมา</t>
  </si>
  <si>
    <t>6107/212</t>
  </si>
  <si>
    <t>ขออนุมัติเบิกเงินวิจัยงวดที่ 2,3  พม.กฤษฎา กิตติโสภโณ</t>
  </si>
  <si>
    <r>
      <t xml:space="preserve"> (อนุมัติ 2  ก.ค.  62)  </t>
    </r>
    <r>
      <rPr>
        <b/>
        <i/>
        <sz val="16"/>
        <color rgb="FFFF0000"/>
        <rFont val="TH SarabunPSK"/>
        <family val="2"/>
      </rPr>
      <t>ปรับ 5,500 บาท)</t>
    </r>
  </si>
  <si>
    <t>6107/213</t>
  </si>
  <si>
    <t>31 พค. 62</t>
  </si>
  <si>
    <t xml:space="preserve">ขออนุมัติเบิกเงินวิจัยงวดที่ 2, 3   พลตรี ณรัฐ สวาสดิ์รัตน์ </t>
  </si>
  <si>
    <t>เลขที่</t>
  </si>
  <si>
    <t>ว - ด - ป</t>
  </si>
  <si>
    <t>เรื่อง</t>
  </si>
  <si>
    <t>อนุมัติ</t>
  </si>
  <si>
    <t>ปรับ</t>
  </si>
  <si>
    <t>ส่งการเงินเพื่อโอน</t>
  </si>
  <si>
    <t>26 มิย. 62</t>
  </si>
  <si>
    <t>18 กค 62</t>
  </si>
  <si>
    <t>19 กค 62</t>
  </si>
  <si>
    <t>8007/279</t>
  </si>
  <si>
    <t>6107/215</t>
  </si>
  <si>
    <t>เบิกเงินอุดหนุนวิจัย ง.3 พระมหากิตติ กิตฺตเมธี (สอนเสนา)  ว.127/61</t>
  </si>
  <si>
    <t>8007/280</t>
  </si>
  <si>
    <t>8007/281</t>
  </si>
  <si>
    <t>เบิกเงินอุดหนุนวิจัย ง.3   พระสันต์ทัศน์ สินสมบัติ. ว.172/61</t>
  </si>
  <si>
    <t>เบิกเงินอุดหนุนวิจัย ง.3   ผศ.ดร. ตวงเพชร สมศรี. ว.264/61</t>
  </si>
  <si>
    <t>เบิกเงินอุดหนุนวิจัย ง.3    ดร.วิสุทธิชัย ไชยสิทธิ์   ว.221/61</t>
  </si>
  <si>
    <t>8007/290</t>
  </si>
  <si>
    <t>27 มิย. 62</t>
  </si>
  <si>
    <t>เบิกเงินอุดหนุนวิจัย ง.3    ผศ.ฉวีวรรณ สุวรรณาภา. ว.152/61</t>
  </si>
  <si>
    <t xml:space="preserve">พระครูโสภณวีรานุวัตร </t>
  </si>
  <si>
    <t>8007/295</t>
  </si>
  <si>
    <t>8 กค. 62</t>
  </si>
  <si>
    <t>เบิกเงินอุดหนุนวิจัย ง.3   ดร.สิน งามประโคน. ว.315/61</t>
  </si>
  <si>
    <t>30 กค 62</t>
  </si>
  <si>
    <t>2  สค 62</t>
  </si>
  <si>
    <t>8007/294</t>
  </si>
  <si>
    <t>เบิกเงินอุดหนุนวิจัย ง.3  นายอภิชา สุขจีน</t>
  </si>
  <si>
    <t>ว.156/61</t>
  </si>
  <si>
    <t>สุพรรณบุรี</t>
  </si>
  <si>
    <t>บัญชนี้ Update แล้ว</t>
  </si>
  <si>
    <t>พระปลัดสัญญา สัญญญโต</t>
  </si>
  <si>
    <t>พระปลัดสัญญา ชูประดิษฐ์</t>
  </si>
  <si>
    <t xml:space="preserve"> สุราษฎร์ธานี</t>
  </si>
  <si>
    <t>313284629-0</t>
  </si>
  <si>
    <t>ว293</t>
  </si>
  <si>
    <t>ว294</t>
  </si>
  <si>
    <r>
      <t>พระเทพสุวรรณเมธี (สุชาติ หวลจิต</t>
    </r>
    <r>
      <rPr>
        <sz val="16"/>
        <color rgb="FFFF0000"/>
        <rFont val="TH SarabunPSK"/>
        <family val="2"/>
      </rPr>
      <t>ต์)  ว.294/2561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</si>
</sst>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[$-107041E]d\ mmmm\ yyyy;@"/>
    <numFmt numFmtId="188" formatCode="000\-0\-00000\-0"/>
    <numFmt numFmtId="189" formatCode="0000000000000"/>
  </numFmts>
  <fonts count="43" x14ac:knownFonts="1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color indexed="17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Wingdings 2"/>
      <family val="1"/>
      <charset val="2"/>
    </font>
    <font>
      <sz val="16"/>
      <name val="Wingdings 2"/>
      <family val="1"/>
      <charset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0070C0"/>
      <name val="TH SarabunPSK"/>
      <family val="2"/>
    </font>
    <font>
      <sz val="16"/>
      <color rgb="FF0070C0"/>
      <name val="TH SarabunPSK"/>
      <family val="2"/>
    </font>
    <font>
      <b/>
      <sz val="16"/>
      <color theme="5" tint="-0.249977111117893"/>
      <name val="TH SarabunPSK"/>
      <family val="2"/>
    </font>
    <font>
      <b/>
      <sz val="15"/>
      <color theme="5" tint="-0.249977111117893"/>
      <name val="TH SarabunPSK"/>
      <family val="2"/>
    </font>
    <font>
      <sz val="15"/>
      <color rgb="FFFF0000"/>
      <name val="TH SarabunPSK"/>
      <family val="2"/>
    </font>
    <font>
      <sz val="15"/>
      <color theme="5"/>
      <name val="TH SarabunPSK"/>
      <family val="2"/>
    </font>
    <font>
      <b/>
      <sz val="15"/>
      <color theme="5"/>
      <name val="TH SarabunPSK"/>
      <family val="2"/>
    </font>
    <font>
      <b/>
      <sz val="15"/>
      <color rgb="FF00B050"/>
      <name val="TH SarabunPSK"/>
      <family val="2"/>
    </font>
    <font>
      <sz val="15"/>
      <color rgb="FF002060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5"/>
      <color rgb="FF002060"/>
      <name val="TH SarabunPSK"/>
      <family val="2"/>
    </font>
    <font>
      <b/>
      <u/>
      <sz val="15"/>
      <color rgb="FF00206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TH SarabunPSK"/>
      <family val="2"/>
    </font>
    <font>
      <b/>
      <sz val="16"/>
      <color rgb="FFFF0000"/>
      <name val="TH SarabunPSK"/>
      <family val="2"/>
    </font>
    <font>
      <b/>
      <sz val="15"/>
      <color rgb="FFFF0000"/>
      <name val="TH SarabunPSK"/>
      <family val="2"/>
    </font>
    <font>
      <sz val="16"/>
      <color theme="9" tint="-0.499984740745262"/>
      <name val="TH SarabunPSK"/>
      <family val="2"/>
    </font>
    <font>
      <i/>
      <sz val="16"/>
      <color theme="1"/>
      <name val="TH SarabunPSK"/>
      <family val="2"/>
    </font>
    <font>
      <b/>
      <i/>
      <sz val="15"/>
      <name val="TH SarabunPSK"/>
      <family val="2"/>
    </font>
    <font>
      <i/>
      <sz val="15"/>
      <name val="TH SarabunPSK"/>
      <family val="2"/>
    </font>
    <font>
      <b/>
      <i/>
      <sz val="16"/>
      <color rgb="FFFF0000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sz val="9"/>
      <color indexed="10"/>
      <name val="Tahoma"/>
      <family val="2"/>
    </font>
    <font>
      <sz val="16"/>
      <color rgb="FFFF0000"/>
      <name val="Wingdings 2"/>
      <family val="1"/>
      <charset val="2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486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/>
    <xf numFmtId="43" fontId="5" fillId="0" borderId="0" xfId="1" applyFont="1" applyBorder="1" applyAlignment="1">
      <alignment horizontal="center" vertical="center"/>
    </xf>
    <xf numFmtId="43" fontId="6" fillId="0" borderId="0" xfId="1" applyFont="1" applyBorder="1" applyAlignment="1">
      <alignment horizontal="center" vertical="center"/>
    </xf>
    <xf numFmtId="187" fontId="4" fillId="0" borderId="0" xfId="0" applyNumberFormat="1" applyFont="1"/>
    <xf numFmtId="43" fontId="4" fillId="0" borderId="0" xfId="1" applyFont="1"/>
    <xf numFmtId="0" fontId="10" fillId="0" borderId="2" xfId="0" applyFont="1" applyFill="1" applyBorder="1" applyAlignment="1">
      <alignment horizontal="left" vertical="center"/>
    </xf>
    <xf numFmtId="0" fontId="10" fillId="0" borderId="2" xfId="0" applyNumberFormat="1" applyFont="1" applyFill="1" applyBorder="1" applyAlignment="1">
      <alignment horizontal="left" vertical="center"/>
    </xf>
    <xf numFmtId="188" fontId="10" fillId="0" borderId="1" xfId="1" applyNumberFormat="1" applyFont="1" applyFill="1" applyBorder="1" applyAlignment="1">
      <alignment horizontal="left" vertical="center"/>
    </xf>
    <xf numFmtId="188" fontId="10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/>
    <xf numFmtId="43" fontId="11" fillId="0" borderId="1" xfId="1" applyFont="1" applyFill="1" applyBorder="1" applyAlignment="1">
      <alignment horizontal="left" vertical="center"/>
    </xf>
    <xf numFmtId="43" fontId="10" fillId="0" borderId="0" xfId="1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43" fontId="10" fillId="0" borderId="0" xfId="0" applyNumberFormat="1" applyFont="1" applyFill="1" applyAlignment="1">
      <alignment horizontal="left" vertical="center"/>
    </xf>
    <xf numFmtId="43" fontId="11" fillId="0" borderId="0" xfId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left" vertical="center"/>
    </xf>
    <xf numFmtId="187" fontId="10" fillId="0" borderId="2" xfId="0" applyNumberFormat="1" applyFont="1" applyFill="1" applyBorder="1" applyAlignment="1">
      <alignment horizontal="left" vertical="center"/>
    </xf>
    <xf numFmtId="43" fontId="10" fillId="0" borderId="1" xfId="1" applyFont="1" applyFill="1" applyBorder="1" applyAlignment="1">
      <alignment horizontal="left" vertical="center"/>
    </xf>
    <xf numFmtId="43" fontId="10" fillId="0" borderId="1" xfId="0" applyNumberFormat="1" applyFont="1" applyFill="1" applyBorder="1" applyAlignment="1">
      <alignment horizontal="left" vertical="center"/>
    </xf>
    <xf numFmtId="43" fontId="11" fillId="0" borderId="0" xfId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89" fontId="10" fillId="0" borderId="1" xfId="1" applyNumberFormat="1" applyFont="1" applyFill="1" applyBorder="1" applyAlignment="1">
      <alignment horizontal="left" vertical="center"/>
    </xf>
    <xf numFmtId="14" fontId="11" fillId="0" borderId="0" xfId="1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1" applyNumberFormat="1" applyFont="1" applyFill="1" applyBorder="1" applyAlignment="1">
      <alignment horizontal="left" vertical="center"/>
    </xf>
    <xf numFmtId="187" fontId="10" fillId="0" borderId="1" xfId="0" applyNumberFormat="1" applyFont="1" applyFill="1" applyBorder="1" applyAlignment="1">
      <alignment horizontal="left" vertical="center"/>
    </xf>
    <xf numFmtId="0" fontId="11" fillId="0" borderId="1" xfId="1" applyNumberFormat="1" applyFont="1" applyFill="1" applyBorder="1" applyAlignment="1">
      <alignment horizontal="left" vertical="center"/>
    </xf>
    <xf numFmtId="0" fontId="11" fillId="0" borderId="0" xfId="1" applyNumberFormat="1" applyFont="1" applyFill="1" applyBorder="1" applyAlignment="1">
      <alignment horizontal="left" vertical="center"/>
    </xf>
    <xf numFmtId="49" fontId="11" fillId="0" borderId="0" xfId="1" applyNumberFormat="1" applyFont="1" applyFill="1" applyBorder="1" applyAlignment="1">
      <alignment horizontal="left" vertical="center"/>
    </xf>
    <xf numFmtId="188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left" vertical="center"/>
    </xf>
    <xf numFmtId="189" fontId="10" fillId="0" borderId="0" xfId="0" applyNumberFormat="1" applyFont="1" applyFill="1" applyAlignment="1">
      <alignment horizontal="left" vertical="center"/>
    </xf>
    <xf numFmtId="43" fontId="11" fillId="0" borderId="0" xfId="0" applyNumberFormat="1" applyFont="1" applyFill="1" applyAlignment="1">
      <alignment horizontal="left" vertical="center"/>
    </xf>
    <xf numFmtId="188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43" fontId="10" fillId="0" borderId="0" xfId="1" applyFont="1" applyFill="1" applyAlignment="1">
      <alignment horizontal="left" vertical="center"/>
    </xf>
    <xf numFmtId="49" fontId="10" fillId="0" borderId="1" xfId="1" applyNumberFormat="1" applyFont="1" applyFill="1" applyBorder="1" applyAlignment="1">
      <alignment horizontal="right" vertical="center"/>
    </xf>
    <xf numFmtId="187" fontId="10" fillId="2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1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188" fontId="12" fillId="0" borderId="1" xfId="1" applyNumberFormat="1" applyFont="1" applyFill="1" applyBorder="1" applyAlignment="1">
      <alignment horizontal="center" vertical="center"/>
    </xf>
    <xf numFmtId="188" fontId="12" fillId="0" borderId="1" xfId="0" applyNumberFormat="1" applyFont="1" applyFill="1" applyBorder="1" applyAlignment="1">
      <alignment horizontal="center" vertical="center"/>
    </xf>
    <xf numFmtId="188" fontId="13" fillId="0" borderId="1" xfId="0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188" fontId="10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187" fontId="4" fillId="0" borderId="0" xfId="0" applyNumberFormat="1" applyFont="1" applyAlignment="1">
      <alignment horizontal="center"/>
    </xf>
    <xf numFmtId="188" fontId="11" fillId="0" borderId="4" xfId="0" applyNumberFormat="1" applyFont="1" applyFill="1" applyBorder="1" applyAlignment="1">
      <alignment horizontal="center" vertical="center"/>
    </xf>
    <xf numFmtId="188" fontId="11" fillId="0" borderId="3" xfId="0" applyNumberFormat="1" applyFont="1" applyFill="1" applyBorder="1" applyAlignment="1">
      <alignment horizontal="center" vertical="center"/>
    </xf>
    <xf numFmtId="188" fontId="11" fillId="0" borderId="5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43" fontId="11" fillId="0" borderId="1" xfId="1" applyFont="1" applyFill="1" applyBorder="1" applyAlignment="1">
      <alignment vertical="center"/>
    </xf>
    <xf numFmtId="0" fontId="11" fillId="0" borderId="1" xfId="1" applyNumberFormat="1" applyFont="1" applyFill="1" applyBorder="1" applyAlignment="1">
      <alignment vertical="center"/>
    </xf>
    <xf numFmtId="49" fontId="11" fillId="0" borderId="1" xfId="1" applyNumberFormat="1" applyFont="1" applyFill="1" applyBorder="1" applyAlignment="1">
      <alignment vertical="center"/>
    </xf>
    <xf numFmtId="188" fontId="11" fillId="0" borderId="1" xfId="0" applyNumberFormat="1" applyFont="1" applyFill="1" applyBorder="1" applyAlignment="1">
      <alignment vertical="center"/>
    </xf>
    <xf numFmtId="43" fontId="11" fillId="0" borderId="6" xfId="1" applyFont="1" applyFill="1" applyBorder="1" applyAlignment="1">
      <alignment horizontal="center" vertical="center"/>
    </xf>
    <xf numFmtId="0" fontId="11" fillId="0" borderId="6" xfId="1" applyNumberFormat="1" applyFont="1" applyFill="1" applyBorder="1" applyAlignment="1">
      <alignment horizontal="center" vertical="center"/>
    </xf>
    <xf numFmtId="49" fontId="11" fillId="0" borderId="6" xfId="1" applyNumberFormat="1" applyFont="1" applyFill="1" applyBorder="1" applyAlignment="1">
      <alignment horizontal="center" vertical="center"/>
    </xf>
    <xf numFmtId="188" fontId="11" fillId="0" borderId="6" xfId="0" applyNumberFormat="1" applyFont="1" applyFill="1" applyBorder="1" applyAlignment="1">
      <alignment horizontal="center" vertical="center"/>
    </xf>
    <xf numFmtId="188" fontId="11" fillId="0" borderId="1" xfId="0" applyNumberFormat="1" applyFont="1" applyFill="1" applyBorder="1" applyAlignment="1">
      <alignment horizontal="center" vertical="center"/>
    </xf>
    <xf numFmtId="43" fontId="10" fillId="3" borderId="1" xfId="1" applyFont="1" applyFill="1" applyBorder="1" applyAlignment="1">
      <alignment horizontal="left" vertical="center"/>
    </xf>
    <xf numFmtId="49" fontId="10" fillId="0" borderId="1" xfId="1" applyNumberFormat="1" applyFont="1" applyFill="1" applyBorder="1" applyAlignment="1">
      <alignment horizontal="center" vertical="center"/>
    </xf>
    <xf numFmtId="9" fontId="10" fillId="0" borderId="0" xfId="0" applyNumberFormat="1" applyFont="1" applyFill="1" applyAlignment="1">
      <alignment horizontal="left" vertical="center"/>
    </xf>
    <xf numFmtId="0" fontId="11" fillId="0" borderId="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43" fontId="11" fillId="0" borderId="2" xfId="1" applyFont="1" applyFill="1" applyBorder="1" applyAlignment="1">
      <alignment horizontal="center" vertical="center"/>
    </xf>
    <xf numFmtId="43" fontId="11" fillId="0" borderId="0" xfId="1" applyFont="1" applyFill="1" applyAlignment="1">
      <alignment horizontal="left" vertical="center"/>
    </xf>
    <xf numFmtId="43" fontId="11" fillId="0" borderId="7" xfId="1" applyFont="1" applyFill="1" applyBorder="1" applyAlignment="1">
      <alignment horizontal="center" vertical="center"/>
    </xf>
    <xf numFmtId="187" fontId="15" fillId="0" borderId="1" xfId="0" applyNumberFormat="1" applyFont="1" applyFill="1" applyBorder="1" applyAlignment="1">
      <alignment horizontal="left" vertical="center"/>
    </xf>
    <xf numFmtId="49" fontId="10" fillId="0" borderId="2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/>
    </xf>
    <xf numFmtId="187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left" vertical="center"/>
    </xf>
    <xf numFmtId="43" fontId="15" fillId="0" borderId="1" xfId="0" applyNumberFormat="1" applyFont="1" applyFill="1" applyBorder="1" applyAlignment="1">
      <alignment horizontal="left" vertical="center"/>
    </xf>
    <xf numFmtId="188" fontId="15" fillId="0" borderId="1" xfId="0" applyNumberFormat="1" applyFont="1" applyFill="1" applyBorder="1" applyAlignment="1">
      <alignment horizontal="left" vertical="center"/>
    </xf>
    <xf numFmtId="43" fontId="4" fillId="0" borderId="0" xfId="1" applyFont="1" applyAlignment="1">
      <alignment horizontal="right"/>
    </xf>
    <xf numFmtId="49" fontId="4" fillId="2" borderId="0" xfId="0" applyNumberFormat="1" applyFont="1" applyFill="1"/>
    <xf numFmtId="187" fontId="4" fillId="2" borderId="0" xfId="0" applyNumberFormat="1" applyFont="1" applyFill="1"/>
    <xf numFmtId="0" fontId="4" fillId="2" borderId="0" xfId="0" applyFont="1" applyFill="1"/>
    <xf numFmtId="43" fontId="4" fillId="2" borderId="0" xfId="0" applyNumberFormat="1" applyFont="1" applyFill="1" applyAlignment="1">
      <alignment horizontal="right"/>
    </xf>
    <xf numFmtId="43" fontId="4" fillId="2" borderId="0" xfId="1" applyFont="1" applyFill="1"/>
    <xf numFmtId="189" fontId="11" fillId="0" borderId="6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/>
    </xf>
    <xf numFmtId="189" fontId="11" fillId="0" borderId="1" xfId="1" applyNumberFormat="1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horizontal="center" vertical="center"/>
    </xf>
    <xf numFmtId="187" fontId="10" fillId="0" borderId="1" xfId="0" applyNumberFormat="1" applyFont="1" applyFill="1" applyBorder="1" applyAlignment="1">
      <alignment vertical="center"/>
    </xf>
    <xf numFmtId="189" fontId="10" fillId="2" borderId="1" xfId="1" applyNumberFormat="1" applyFont="1" applyFill="1" applyBorder="1" applyAlignment="1">
      <alignment horizontal="left" vertical="center"/>
    </xf>
    <xf numFmtId="0" fontId="10" fillId="0" borderId="2" xfId="0" quotePrefix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center" vertical="center"/>
    </xf>
    <xf numFmtId="189" fontId="11" fillId="0" borderId="1" xfId="1" applyNumberFormat="1" applyFont="1" applyFill="1" applyBorder="1" applyAlignment="1">
      <alignment horizontal="left" vertical="center"/>
    </xf>
    <xf numFmtId="189" fontId="11" fillId="0" borderId="0" xfId="1" applyNumberFormat="1" applyFont="1" applyFill="1" applyBorder="1" applyAlignment="1">
      <alignment horizontal="left" vertical="center"/>
    </xf>
    <xf numFmtId="43" fontId="4" fillId="0" borderId="0" xfId="1" applyFont="1" applyFill="1" applyAlignment="1"/>
    <xf numFmtId="187" fontId="10" fillId="4" borderId="1" xfId="0" applyNumberFormat="1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center" vertical="center"/>
    </xf>
    <xf numFmtId="187" fontId="10" fillId="5" borderId="2" xfId="0" applyNumberFormat="1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left" vertical="center"/>
    </xf>
    <xf numFmtId="0" fontId="10" fillId="5" borderId="1" xfId="1" applyNumberFormat="1" applyFont="1" applyFill="1" applyBorder="1" applyAlignment="1">
      <alignment horizontal="left" vertical="center"/>
    </xf>
    <xf numFmtId="189" fontId="10" fillId="5" borderId="1" xfId="1" applyNumberFormat="1" applyFont="1" applyFill="1" applyBorder="1" applyAlignment="1">
      <alignment horizontal="left" vertical="center"/>
    </xf>
    <xf numFmtId="49" fontId="10" fillId="5" borderId="1" xfId="1" applyNumberFormat="1" applyFont="1" applyFill="1" applyBorder="1" applyAlignment="1">
      <alignment horizontal="left" vertical="center"/>
    </xf>
    <xf numFmtId="43" fontId="10" fillId="5" borderId="1" xfId="1" applyFont="1" applyFill="1" applyBorder="1" applyAlignment="1">
      <alignment horizontal="left" vertical="center"/>
    </xf>
    <xf numFmtId="43" fontId="10" fillId="5" borderId="1" xfId="0" applyNumberFormat="1" applyFont="1" applyFill="1" applyBorder="1" applyAlignment="1">
      <alignment horizontal="left" vertical="center"/>
    </xf>
    <xf numFmtId="188" fontId="10" fillId="5" borderId="1" xfId="1" applyNumberFormat="1" applyFont="1" applyFill="1" applyBorder="1" applyAlignment="1">
      <alignment horizontal="left" vertical="center"/>
    </xf>
    <xf numFmtId="188" fontId="12" fillId="5" borderId="1" xfId="1" applyNumberFormat="1" applyFont="1" applyFill="1" applyBorder="1" applyAlignment="1">
      <alignment horizontal="center" vertical="center"/>
    </xf>
    <xf numFmtId="49" fontId="7" fillId="5" borderId="1" xfId="1" applyNumberFormat="1" applyFont="1" applyFill="1" applyBorder="1" applyAlignment="1">
      <alignment horizontal="center" vertical="center"/>
    </xf>
    <xf numFmtId="43" fontId="10" fillId="5" borderId="0" xfId="1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left" vertical="center"/>
    </xf>
    <xf numFmtId="187" fontId="10" fillId="5" borderId="1" xfId="0" applyNumberFormat="1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188" fontId="10" fillId="5" borderId="1" xfId="0" applyNumberFormat="1" applyFont="1" applyFill="1" applyBorder="1" applyAlignment="1">
      <alignment horizontal="left" vertical="center"/>
    </xf>
    <xf numFmtId="188" fontId="12" fillId="5" borderId="1" xfId="0" applyNumberFormat="1" applyFont="1" applyFill="1" applyBorder="1" applyAlignment="1">
      <alignment horizontal="center" vertical="center"/>
    </xf>
    <xf numFmtId="43" fontId="11" fillId="5" borderId="1" xfId="1" applyFont="1" applyFill="1" applyBorder="1" applyAlignment="1">
      <alignment horizontal="left" vertical="center"/>
    </xf>
    <xf numFmtId="188" fontId="12" fillId="6" borderId="1" xfId="1" applyNumberFormat="1" applyFont="1" applyFill="1" applyBorder="1" applyAlignment="1">
      <alignment horizontal="center" vertical="center"/>
    </xf>
    <xf numFmtId="49" fontId="7" fillId="6" borderId="1" xfId="1" applyNumberFormat="1" applyFont="1" applyFill="1" applyBorder="1" applyAlignment="1">
      <alignment horizontal="center" vertical="center"/>
    </xf>
    <xf numFmtId="43" fontId="10" fillId="6" borderId="0" xfId="1" applyFont="1" applyFill="1" applyBorder="1" applyAlignment="1">
      <alignment horizontal="left" vertical="center"/>
    </xf>
    <xf numFmtId="0" fontId="10" fillId="6" borderId="0" xfId="0" applyFont="1" applyFill="1" applyBorder="1" applyAlignment="1">
      <alignment horizontal="left" vertical="center"/>
    </xf>
    <xf numFmtId="43" fontId="11" fillId="3" borderId="5" xfId="1" applyFont="1" applyFill="1" applyBorder="1" applyAlignment="1">
      <alignment horizontal="center" vertical="center"/>
    </xf>
    <xf numFmtId="43" fontId="10" fillId="3" borderId="0" xfId="1" applyFont="1" applyFill="1" applyBorder="1" applyAlignment="1">
      <alignment horizontal="left" vertical="center"/>
    </xf>
    <xf numFmtId="43" fontId="10" fillId="8" borderId="1" xfId="1" applyFont="1" applyFill="1" applyBorder="1" applyAlignment="1">
      <alignment horizontal="left" vertical="center"/>
    </xf>
    <xf numFmtId="43" fontId="10" fillId="9" borderId="1" xfId="1" applyFont="1" applyFill="1" applyBorder="1" applyAlignment="1">
      <alignment horizontal="left" vertical="center"/>
    </xf>
    <xf numFmtId="43" fontId="10" fillId="0" borderId="0" xfId="0" applyNumberFormat="1" applyFont="1" applyFill="1" applyBorder="1" applyAlignment="1">
      <alignment horizontal="left" vertical="center"/>
    </xf>
    <xf numFmtId="187" fontId="10" fillId="0" borderId="1" xfId="0" applyNumberFormat="1" applyFont="1" applyFill="1" applyBorder="1" applyAlignment="1">
      <alignment horizontal="left" vertical="center" shrinkToFit="1"/>
    </xf>
    <xf numFmtId="43" fontId="10" fillId="0" borderId="1" xfId="0" applyNumberFormat="1" applyFont="1" applyFill="1" applyBorder="1" applyAlignment="1">
      <alignment horizontal="left" vertical="center" shrinkToFit="1"/>
    </xf>
    <xf numFmtId="43" fontId="10" fillId="0" borderId="1" xfId="1" applyFont="1" applyFill="1" applyBorder="1" applyAlignment="1">
      <alignment horizontal="left" vertical="center" shrinkToFit="1"/>
    </xf>
    <xf numFmtId="187" fontId="10" fillId="0" borderId="2" xfId="0" applyNumberFormat="1" applyFont="1" applyFill="1" applyBorder="1" applyAlignment="1">
      <alignment horizontal="left" vertical="center" shrinkToFit="1"/>
    </xf>
    <xf numFmtId="0" fontId="10" fillId="0" borderId="1" xfId="1" applyNumberFormat="1" applyFont="1" applyFill="1" applyBorder="1" applyAlignment="1">
      <alignment horizontal="left" vertical="center" wrapText="1"/>
    </xf>
    <xf numFmtId="187" fontId="9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/>
    </xf>
    <xf numFmtId="187" fontId="9" fillId="0" borderId="9" xfId="0" applyNumberFormat="1" applyFont="1" applyFill="1" applyBorder="1" applyAlignment="1">
      <alignment horizontal="left" vertical="center" wrapText="1" shrinkToFit="1"/>
    </xf>
    <xf numFmtId="43" fontId="10" fillId="10" borderId="1" xfId="1" applyFont="1" applyFill="1" applyBorder="1" applyAlignment="1">
      <alignment horizontal="left" vertical="center"/>
    </xf>
    <xf numFmtId="43" fontId="11" fillId="0" borderId="5" xfId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187" fontId="10" fillId="0" borderId="9" xfId="0" applyNumberFormat="1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43" fontId="3" fillId="0" borderId="0" xfId="1" applyFont="1"/>
    <xf numFmtId="0" fontId="4" fillId="11" borderId="0" xfId="0" applyFont="1" applyFill="1"/>
    <xf numFmtId="187" fontId="4" fillId="11" borderId="0" xfId="0" applyNumberFormat="1" applyFont="1" applyFill="1"/>
    <xf numFmtId="49" fontId="4" fillId="11" borderId="0" xfId="0" applyNumberFormat="1" applyFont="1" applyFill="1"/>
    <xf numFmtId="0" fontId="4" fillId="11" borderId="0" xfId="0" applyFont="1" applyFill="1" applyAlignment="1">
      <alignment horizontal="right"/>
    </xf>
    <xf numFmtId="43" fontId="4" fillId="11" borderId="0" xfId="1" applyFont="1" applyFill="1"/>
    <xf numFmtId="43" fontId="4" fillId="11" borderId="0" xfId="0" applyNumberFormat="1" applyFont="1" applyFill="1"/>
    <xf numFmtId="0" fontId="3" fillId="11" borderId="10" xfId="0" applyFont="1" applyFill="1" applyBorder="1" applyAlignment="1">
      <alignment horizontal="center"/>
    </xf>
    <xf numFmtId="187" fontId="3" fillId="11" borderId="10" xfId="0" applyNumberFormat="1" applyFont="1" applyFill="1" applyBorder="1" applyAlignment="1">
      <alignment horizontal="center"/>
    </xf>
    <xf numFmtId="49" fontId="3" fillId="11" borderId="10" xfId="0" applyNumberFormat="1" applyFont="1" applyFill="1" applyBorder="1" applyAlignment="1">
      <alignment horizontal="center"/>
    </xf>
    <xf numFmtId="0" fontId="4" fillId="11" borderId="10" xfId="0" applyFont="1" applyFill="1" applyBorder="1"/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43" fontId="3" fillId="11" borderId="11" xfId="1" applyFont="1" applyFill="1" applyBorder="1"/>
    <xf numFmtId="43" fontId="3" fillId="11" borderId="12" xfId="1" applyFont="1" applyFill="1" applyBorder="1" applyAlignment="1">
      <alignment horizontal="center"/>
    </xf>
    <xf numFmtId="43" fontId="3" fillId="11" borderId="13" xfId="1" applyFont="1" applyFill="1" applyBorder="1" applyAlignment="1">
      <alignment horizontal="center"/>
    </xf>
    <xf numFmtId="43" fontId="3" fillId="11" borderId="14" xfId="1" applyFont="1" applyFill="1" applyBorder="1" applyAlignment="1">
      <alignment horizontal="center"/>
    </xf>
    <xf numFmtId="43" fontId="4" fillId="0" borderId="15" xfId="1" applyFont="1" applyBorder="1"/>
    <xf numFmtId="43" fontId="4" fillId="0" borderId="16" xfId="1" applyFont="1" applyBorder="1"/>
    <xf numFmtId="43" fontId="4" fillId="0" borderId="15" xfId="1" applyFont="1" applyBorder="1" applyAlignment="1">
      <alignment horizontal="right"/>
    </xf>
    <xf numFmtId="43" fontId="4" fillId="0" borderId="16" xfId="1" applyFont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187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187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/>
    <xf numFmtId="43" fontId="4" fillId="0" borderId="0" xfId="1" applyFont="1" applyBorder="1"/>
    <xf numFmtId="18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18" fillId="0" borderId="0" xfId="0" applyFont="1" applyAlignment="1">
      <alignment horizontal="left"/>
    </xf>
    <xf numFmtId="43" fontId="6" fillId="0" borderId="15" xfId="1" applyFont="1" applyBorder="1" applyAlignment="1">
      <alignment horizontal="center" vertical="center"/>
    </xf>
    <xf numFmtId="43" fontId="6" fillId="0" borderId="0" xfId="1" applyFont="1" applyAlignment="1">
      <alignment horizontal="center" vertical="center"/>
    </xf>
    <xf numFmtId="187" fontId="9" fillId="0" borderId="18" xfId="0" applyNumberFormat="1" applyFont="1" applyFill="1" applyBorder="1" applyAlignment="1">
      <alignment horizontal="right" vertical="center" wrapText="1"/>
    </xf>
    <xf numFmtId="0" fontId="9" fillId="0" borderId="18" xfId="0" applyFont="1" applyFill="1" applyBorder="1" applyAlignment="1">
      <alignment horizontal="left" vertical="center"/>
    </xf>
    <xf numFmtId="187" fontId="9" fillId="0" borderId="18" xfId="0" applyNumberFormat="1" applyFont="1" applyFill="1" applyBorder="1" applyAlignment="1">
      <alignment horizontal="right" vertical="center" wrapText="1" shrinkToFit="1"/>
    </xf>
    <xf numFmtId="187" fontId="9" fillId="0" borderId="18" xfId="0" applyNumberFormat="1" applyFont="1" applyFill="1" applyBorder="1" applyAlignment="1">
      <alignment horizontal="right" vertical="center"/>
    </xf>
    <xf numFmtId="187" fontId="9" fillId="0" borderId="19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187" fontId="10" fillId="0" borderId="18" xfId="0" applyNumberFormat="1" applyFont="1" applyFill="1" applyBorder="1" applyAlignment="1">
      <alignment horizontal="right" vertical="center"/>
    </xf>
    <xf numFmtId="0" fontId="6" fillId="11" borderId="0" xfId="0" applyFont="1" applyFill="1"/>
    <xf numFmtId="187" fontId="6" fillId="11" borderId="0" xfId="0" applyNumberFormat="1" applyFont="1" applyFill="1"/>
    <xf numFmtId="49" fontId="6" fillId="11" borderId="0" xfId="0" applyNumberFormat="1" applyFont="1" applyFill="1"/>
    <xf numFmtId="43" fontId="5" fillId="11" borderId="0" xfId="1" applyFont="1" applyFill="1" applyAlignment="1">
      <alignment wrapText="1"/>
    </xf>
    <xf numFmtId="0" fontId="6" fillId="0" borderId="0" xfId="0" applyFont="1"/>
    <xf numFmtId="0" fontId="6" fillId="11" borderId="0" xfId="0" applyFont="1" applyFill="1" applyAlignment="1">
      <alignment horizontal="right"/>
    </xf>
    <xf numFmtId="43" fontId="6" fillId="11" borderId="0" xfId="1" applyFont="1" applyFill="1"/>
    <xf numFmtId="43" fontId="6" fillId="11" borderId="0" xfId="0" applyNumberFormat="1" applyFont="1" applyFill="1"/>
    <xf numFmtId="0" fontId="5" fillId="11" borderId="10" xfId="0" applyFont="1" applyFill="1" applyBorder="1" applyAlignment="1">
      <alignment horizontal="center"/>
    </xf>
    <xf numFmtId="187" fontId="5" fillId="11" borderId="10" xfId="0" applyNumberFormat="1" applyFont="1" applyFill="1" applyBorder="1" applyAlignment="1">
      <alignment horizontal="center"/>
    </xf>
    <xf numFmtId="49" fontId="5" fillId="11" borderId="10" xfId="0" applyNumberFormat="1" applyFont="1" applyFill="1" applyBorder="1" applyAlignment="1">
      <alignment horizontal="center"/>
    </xf>
    <xf numFmtId="43" fontId="5" fillId="11" borderId="11" xfId="1" applyFont="1" applyFill="1" applyBorder="1"/>
    <xf numFmtId="43" fontId="5" fillId="11" borderId="13" xfId="1" applyFont="1" applyFill="1" applyBorder="1" applyAlignment="1">
      <alignment horizontal="center"/>
    </xf>
    <xf numFmtId="43" fontId="5" fillId="11" borderId="12" xfId="1" applyFont="1" applyFill="1" applyBorder="1" applyAlignment="1">
      <alignment horizontal="center"/>
    </xf>
    <xf numFmtId="0" fontId="6" fillId="11" borderId="10" xfId="0" applyFont="1" applyFill="1" applyBorder="1"/>
    <xf numFmtId="187" fontId="6" fillId="0" borderId="0" xfId="0" applyNumberFormat="1" applyFont="1"/>
    <xf numFmtId="49" fontId="6" fillId="0" borderId="0" xfId="0" applyNumberFormat="1" applyFont="1"/>
    <xf numFmtId="0" fontId="19" fillId="0" borderId="0" xfId="0" applyFont="1" applyAlignment="1">
      <alignment horizontal="left"/>
    </xf>
    <xf numFmtId="43" fontId="5" fillId="0" borderId="0" xfId="1" applyFont="1"/>
    <xf numFmtId="43" fontId="6" fillId="0" borderId="15" xfId="1" applyFont="1" applyBorder="1"/>
    <xf numFmtId="43" fontId="6" fillId="0" borderId="0" xfId="1" applyFont="1"/>
    <xf numFmtId="0" fontId="6" fillId="0" borderId="0" xfId="0" applyFont="1" applyAlignment="1">
      <alignment horizontal="right"/>
    </xf>
    <xf numFmtId="187" fontId="6" fillId="0" borderId="0" xfId="0" applyNumberFormat="1" applyFont="1" applyAlignment="1">
      <alignment horizontal="center"/>
    </xf>
    <xf numFmtId="0" fontId="6" fillId="0" borderId="0" xfId="0" applyFont="1" applyBorder="1"/>
    <xf numFmtId="18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43" fontId="6" fillId="0" borderId="0" xfId="1" applyFont="1" applyBorder="1"/>
    <xf numFmtId="43" fontId="6" fillId="0" borderId="18" xfId="1" applyFont="1" applyBorder="1"/>
    <xf numFmtId="187" fontId="20" fillId="0" borderId="18" xfId="0" applyNumberFormat="1" applyFont="1" applyFill="1" applyBorder="1" applyAlignment="1">
      <alignment horizontal="right" vertical="center"/>
    </xf>
    <xf numFmtId="0" fontId="6" fillId="0" borderId="17" xfId="0" applyFont="1" applyBorder="1"/>
    <xf numFmtId="187" fontId="6" fillId="0" borderId="18" xfId="0" applyNumberFormat="1" applyFont="1" applyBorder="1"/>
    <xf numFmtId="49" fontId="6" fillId="0" borderId="18" xfId="0" applyNumberFormat="1" applyFont="1" applyBorder="1"/>
    <xf numFmtId="0" fontId="6" fillId="0" borderId="18" xfId="0" applyFont="1" applyBorder="1"/>
    <xf numFmtId="0" fontId="6" fillId="2" borderId="0" xfId="0" applyFont="1" applyFill="1"/>
    <xf numFmtId="0" fontId="22" fillId="0" borderId="0" xfId="0" applyFont="1"/>
    <xf numFmtId="187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right"/>
    </xf>
    <xf numFmtId="43" fontId="11" fillId="12" borderId="2" xfId="1" applyFont="1" applyFill="1" applyBorder="1" applyAlignment="1">
      <alignment horizontal="center" vertical="center"/>
    </xf>
    <xf numFmtId="43" fontId="10" fillId="12" borderId="1" xfId="1" applyFont="1" applyFill="1" applyBorder="1" applyAlignment="1">
      <alignment horizontal="left" vertical="center"/>
    </xf>
    <xf numFmtId="43" fontId="11" fillId="12" borderId="0" xfId="1" applyFont="1" applyFill="1" applyBorder="1" applyAlignment="1">
      <alignment horizontal="left" vertical="center"/>
    </xf>
    <xf numFmtId="43" fontId="10" fillId="12" borderId="0" xfId="1" applyFont="1" applyFill="1" applyAlignment="1">
      <alignment horizontal="left" vertical="center"/>
    </xf>
    <xf numFmtId="43" fontId="4" fillId="12" borderId="0" xfId="1" applyFont="1" applyFill="1" applyAlignment="1">
      <alignment horizontal="left" vertical="center"/>
    </xf>
    <xf numFmtId="187" fontId="10" fillId="10" borderId="2" xfId="0" applyNumberFormat="1" applyFont="1" applyFill="1" applyBorder="1" applyAlignment="1">
      <alignment horizontal="left" vertical="center"/>
    </xf>
    <xf numFmtId="0" fontId="10" fillId="10" borderId="2" xfId="0" applyNumberFormat="1" applyFont="1" applyFill="1" applyBorder="1" applyAlignment="1">
      <alignment horizontal="left" vertical="center"/>
    </xf>
    <xf numFmtId="189" fontId="10" fillId="10" borderId="1" xfId="1" applyNumberFormat="1" applyFont="1" applyFill="1" applyBorder="1" applyAlignment="1">
      <alignment horizontal="left" vertical="center"/>
    </xf>
    <xf numFmtId="0" fontId="10" fillId="10" borderId="2" xfId="0" applyFont="1" applyFill="1" applyBorder="1" applyAlignment="1">
      <alignment horizontal="left" vertical="center"/>
    </xf>
    <xf numFmtId="49" fontId="10" fillId="10" borderId="1" xfId="1" applyNumberFormat="1" applyFont="1" applyFill="1" applyBorder="1" applyAlignment="1">
      <alignment horizontal="left" vertical="center"/>
    </xf>
    <xf numFmtId="43" fontId="4" fillId="0" borderId="18" xfId="1" applyFont="1" applyBorder="1"/>
    <xf numFmtId="0" fontId="22" fillId="0" borderId="18" xfId="0" applyFont="1" applyFill="1" applyBorder="1"/>
    <xf numFmtId="0" fontId="20" fillId="0" borderId="18" xfId="0" applyFont="1" applyFill="1" applyBorder="1" applyAlignment="1">
      <alignment horizontal="left" vertical="center"/>
    </xf>
    <xf numFmtId="187" fontId="24" fillId="0" borderId="18" xfId="0" applyNumberFormat="1" applyFont="1" applyFill="1" applyBorder="1" applyAlignment="1">
      <alignment horizontal="right" vertical="center"/>
    </xf>
    <xf numFmtId="43" fontId="25" fillId="0" borderId="18" xfId="1" applyFont="1" applyBorder="1"/>
    <xf numFmtId="43" fontId="10" fillId="0" borderId="18" xfId="1" applyFont="1" applyFill="1" applyBorder="1" applyAlignment="1">
      <alignment horizontal="left" vertical="center"/>
    </xf>
    <xf numFmtId="0" fontId="4" fillId="0" borderId="18" xfId="0" applyFont="1" applyBorder="1" applyAlignment="1">
      <alignment horizontal="right"/>
    </xf>
    <xf numFmtId="0" fontId="26" fillId="0" borderId="20" xfId="0" applyFont="1" applyBorder="1" applyAlignment="1">
      <alignment horizontal="center"/>
    </xf>
    <xf numFmtId="0" fontId="10" fillId="0" borderId="18" xfId="0" applyFont="1" applyFill="1" applyBorder="1" applyAlignment="1">
      <alignment horizontal="right" vertical="center"/>
    </xf>
    <xf numFmtId="187" fontId="10" fillId="0" borderId="18" xfId="0" applyNumberFormat="1" applyFont="1" applyFill="1" applyBorder="1" applyAlignment="1">
      <alignment horizontal="left" vertical="center"/>
    </xf>
    <xf numFmtId="187" fontId="10" fillId="0" borderId="18" xfId="0" applyNumberFormat="1" applyFont="1" applyFill="1" applyBorder="1" applyAlignment="1">
      <alignment horizontal="right" vertical="center" shrinkToFit="1"/>
    </xf>
    <xf numFmtId="0" fontId="28" fillId="0" borderId="0" xfId="0" applyFont="1" applyBorder="1" applyAlignment="1">
      <alignment horizontal="right"/>
    </xf>
    <xf numFmtId="43" fontId="6" fillId="0" borderId="20" xfId="1" applyFont="1" applyBorder="1" applyAlignment="1">
      <alignment horizontal="center" vertical="center"/>
    </xf>
    <xf numFmtId="43" fontId="6" fillId="0" borderId="20" xfId="1" applyFont="1" applyBorder="1"/>
    <xf numFmtId="43" fontId="5" fillId="0" borderId="20" xfId="1" applyFont="1" applyBorder="1" applyAlignment="1">
      <alignment horizontal="center" vertical="center"/>
    </xf>
    <xf numFmtId="43" fontId="3" fillId="0" borderId="20" xfId="1" applyFont="1" applyBorder="1"/>
    <xf numFmtId="43" fontId="3" fillId="0" borderId="20" xfId="1" applyFont="1" applyBorder="1" applyAlignment="1">
      <alignment horizontal="center" vertical="center"/>
    </xf>
    <xf numFmtId="43" fontId="4" fillId="0" borderId="20" xfId="1" applyFont="1" applyBorder="1"/>
    <xf numFmtId="0" fontId="10" fillId="4" borderId="1" xfId="0" applyFont="1" applyFill="1" applyBorder="1" applyAlignment="1">
      <alignment horizontal="left" vertical="center"/>
    </xf>
    <xf numFmtId="0" fontId="10" fillId="4" borderId="1" xfId="1" applyNumberFormat="1" applyFont="1" applyFill="1" applyBorder="1" applyAlignment="1">
      <alignment horizontal="left" vertical="center"/>
    </xf>
    <xf numFmtId="189" fontId="10" fillId="4" borderId="1" xfId="1" applyNumberFormat="1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189" fontId="15" fillId="0" borderId="1" xfId="1" applyNumberFormat="1" applyFont="1" applyFill="1" applyBorder="1" applyAlignment="1">
      <alignment horizontal="left" vertical="center"/>
    </xf>
    <xf numFmtId="187" fontId="10" fillId="0" borderId="8" xfId="0" applyNumberFormat="1" applyFont="1" applyFill="1" applyBorder="1" applyAlignment="1">
      <alignment horizontal="left" vertical="center" wrapText="1"/>
    </xf>
    <xf numFmtId="187" fontId="10" fillId="0" borderId="9" xfId="0" applyNumberFormat="1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87" fontId="10" fillId="0" borderId="1" xfId="0" applyNumberFormat="1" applyFont="1" applyFill="1" applyBorder="1" applyAlignment="1">
      <alignment horizontal="right" vertical="center"/>
    </xf>
    <xf numFmtId="43" fontId="5" fillId="13" borderId="15" xfId="1" applyFont="1" applyFill="1" applyBorder="1"/>
    <xf numFmtId="0" fontId="21" fillId="13" borderId="0" xfId="0" applyFont="1" applyFill="1"/>
    <xf numFmtId="187" fontId="6" fillId="13" borderId="0" xfId="0" applyNumberFormat="1" applyFont="1" applyFill="1" applyAlignment="1">
      <alignment horizontal="center"/>
    </xf>
    <xf numFmtId="49" fontId="6" fillId="13" borderId="0" xfId="0" applyNumberFormat="1" applyFont="1" applyFill="1"/>
    <xf numFmtId="0" fontId="6" fillId="13" borderId="0" xfId="0" applyFont="1" applyFill="1"/>
    <xf numFmtId="0" fontId="19" fillId="13" borderId="0" xfId="0" applyFont="1" applyFill="1" applyAlignment="1">
      <alignment horizontal="left"/>
    </xf>
    <xf numFmtId="43" fontId="5" fillId="13" borderId="0" xfId="1" applyFont="1" applyFill="1"/>
    <xf numFmtId="0" fontId="21" fillId="11" borderId="0" xfId="0" applyFont="1" applyFill="1"/>
    <xf numFmtId="187" fontId="6" fillId="11" borderId="0" xfId="0" applyNumberFormat="1" applyFont="1" applyFill="1" applyAlignment="1">
      <alignment horizontal="center"/>
    </xf>
    <xf numFmtId="0" fontId="19" fillId="11" borderId="18" xfId="0" applyFont="1" applyFill="1" applyBorder="1" applyAlignment="1">
      <alignment horizontal="left"/>
    </xf>
    <xf numFmtId="43" fontId="5" fillId="11" borderId="18" xfId="1" applyFont="1" applyFill="1" applyBorder="1"/>
    <xf numFmtId="43" fontId="8" fillId="11" borderId="20" xfId="1" applyFont="1" applyFill="1" applyBorder="1"/>
    <xf numFmtId="0" fontId="21" fillId="11" borderId="18" xfId="0" applyFont="1" applyFill="1" applyBorder="1"/>
    <xf numFmtId="187" fontId="6" fillId="11" borderId="18" xfId="0" applyNumberFormat="1" applyFont="1" applyFill="1" applyBorder="1" applyAlignment="1">
      <alignment horizontal="center"/>
    </xf>
    <xf numFmtId="49" fontId="6" fillId="11" borderId="18" xfId="0" applyNumberFormat="1" applyFont="1" applyFill="1" applyBorder="1"/>
    <xf numFmtId="0" fontId="6" fillId="11" borderId="18" xfId="0" applyFont="1" applyFill="1" applyBorder="1"/>
    <xf numFmtId="43" fontId="27" fillId="11" borderId="15" xfId="1" applyFont="1" applyFill="1" applyBorder="1"/>
    <xf numFmtId="0" fontId="22" fillId="11" borderId="18" xfId="0" applyFont="1" applyFill="1" applyBorder="1"/>
    <xf numFmtId="0" fontId="23" fillId="11" borderId="18" xfId="0" applyFont="1" applyFill="1" applyBorder="1" applyAlignment="1">
      <alignment horizontal="left"/>
    </xf>
    <xf numFmtId="43" fontId="3" fillId="11" borderId="20" xfId="1" applyFont="1" applyFill="1" applyBorder="1"/>
    <xf numFmtId="0" fontId="19" fillId="11" borderId="0" xfId="0" applyFont="1" applyFill="1" applyAlignment="1">
      <alignment horizontal="left"/>
    </xf>
    <xf numFmtId="43" fontId="5" fillId="11" borderId="0" xfId="1" applyFont="1" applyFill="1"/>
    <xf numFmtId="43" fontId="11" fillId="0" borderId="5" xfId="1" applyFont="1" applyFill="1" applyBorder="1" applyAlignment="1">
      <alignment horizontal="center" vertical="center"/>
    </xf>
    <xf numFmtId="43" fontId="10" fillId="14" borderId="1" xfId="1" applyFont="1" applyFill="1" applyBorder="1" applyAlignment="1">
      <alignment horizontal="left" vertical="center"/>
    </xf>
    <xf numFmtId="187" fontId="10" fillId="0" borderId="8" xfId="0" applyNumberFormat="1" applyFont="1" applyFill="1" applyBorder="1" applyAlignment="1">
      <alignment horizontal="left" vertical="center"/>
    </xf>
    <xf numFmtId="188" fontId="10" fillId="0" borderId="8" xfId="0" applyNumberFormat="1" applyFont="1" applyFill="1" applyBorder="1" applyAlignment="1">
      <alignment horizontal="left" vertical="center"/>
    </xf>
    <xf numFmtId="49" fontId="10" fillId="0" borderId="9" xfId="0" applyNumberFormat="1" applyFont="1" applyFill="1" applyBorder="1" applyAlignment="1">
      <alignment horizontal="right" vertical="center"/>
    </xf>
    <xf numFmtId="187" fontId="10" fillId="0" borderId="9" xfId="0" applyNumberFormat="1" applyFont="1" applyFill="1" applyBorder="1" applyAlignment="1">
      <alignment horizontal="right" vertical="center"/>
    </xf>
    <xf numFmtId="43" fontId="32" fillId="11" borderId="20" xfId="1" applyFont="1" applyFill="1" applyBorder="1"/>
    <xf numFmtId="0" fontId="6" fillId="0" borderId="22" xfId="0" applyFont="1" applyBorder="1"/>
    <xf numFmtId="187" fontId="6" fillId="0" borderId="23" xfId="0" applyNumberFormat="1" applyFont="1" applyBorder="1"/>
    <xf numFmtId="49" fontId="6" fillId="0" borderId="23" xfId="0" applyNumberFormat="1" applyFont="1" applyBorder="1"/>
    <xf numFmtId="0" fontId="6" fillId="0" borderId="23" xfId="0" applyFont="1" applyBorder="1"/>
    <xf numFmtId="187" fontId="10" fillId="0" borderId="23" xfId="0" applyNumberFormat="1" applyFont="1" applyFill="1" applyBorder="1" applyAlignment="1">
      <alignment horizontal="right" vertical="center" wrapText="1"/>
    </xf>
    <xf numFmtId="43" fontId="6" fillId="0" borderId="23" xfId="1" applyFont="1" applyBorder="1"/>
    <xf numFmtId="43" fontId="10" fillId="0" borderId="23" xfId="1" applyFont="1" applyFill="1" applyBorder="1" applyAlignment="1">
      <alignment horizontal="left" vertical="center"/>
    </xf>
    <xf numFmtId="187" fontId="10" fillId="0" borderId="18" xfId="0" applyNumberFormat="1" applyFont="1" applyFill="1" applyBorder="1" applyAlignment="1">
      <alignment horizontal="right" vertical="center" wrapText="1"/>
    </xf>
    <xf numFmtId="0" fontId="6" fillId="0" borderId="25" xfId="0" applyFont="1" applyBorder="1"/>
    <xf numFmtId="187" fontId="6" fillId="0" borderId="19" xfId="0" applyNumberFormat="1" applyFont="1" applyBorder="1"/>
    <xf numFmtId="49" fontId="6" fillId="0" borderId="19" xfId="0" applyNumberFormat="1" applyFont="1" applyBorder="1"/>
    <xf numFmtId="0" fontId="6" fillId="0" borderId="19" xfId="0" applyFont="1" applyBorder="1"/>
    <xf numFmtId="187" fontId="10" fillId="0" borderId="19" xfId="0" applyNumberFormat="1" applyFont="1" applyFill="1" applyBorder="1" applyAlignment="1">
      <alignment horizontal="right" vertical="center"/>
    </xf>
    <xf numFmtId="43" fontId="6" fillId="0" borderId="19" xfId="1" applyFont="1" applyBorder="1"/>
    <xf numFmtId="43" fontId="10" fillId="0" borderId="19" xfId="1" applyFont="1" applyFill="1" applyBorder="1" applyAlignment="1">
      <alignment horizontal="left" vertical="center"/>
    </xf>
    <xf numFmtId="43" fontId="10" fillId="7" borderId="1" xfId="1" applyFont="1" applyFill="1" applyBorder="1" applyAlignment="1">
      <alignment horizontal="left" vertical="center"/>
    </xf>
    <xf numFmtId="43" fontId="33" fillId="0" borderId="15" xfId="1" applyFont="1" applyBorder="1"/>
    <xf numFmtId="187" fontId="9" fillId="0" borderId="8" xfId="0" applyNumberFormat="1" applyFont="1" applyFill="1" applyBorder="1" applyAlignment="1">
      <alignment horizontal="left" vertical="center" wrapText="1"/>
    </xf>
    <xf numFmtId="187" fontId="9" fillId="0" borderId="9" xfId="0" applyNumberFormat="1" applyFont="1" applyFill="1" applyBorder="1" applyAlignment="1">
      <alignment horizontal="left" vertical="center" shrinkToFit="1"/>
    </xf>
    <xf numFmtId="187" fontId="6" fillId="0" borderId="0" xfId="0" applyNumberFormat="1" applyFont="1" applyBorder="1"/>
    <xf numFmtId="49" fontId="6" fillId="0" borderId="0" xfId="0" applyNumberFormat="1" applyFont="1" applyBorder="1"/>
    <xf numFmtId="187" fontId="10" fillId="0" borderId="27" xfId="0" applyNumberFormat="1" applyFont="1" applyFill="1" applyBorder="1" applyAlignment="1">
      <alignment horizontal="right" vertical="center"/>
    </xf>
    <xf numFmtId="43" fontId="6" fillId="0" borderId="27" xfId="1" applyFont="1" applyBorder="1"/>
    <xf numFmtId="0" fontId="22" fillId="11" borderId="29" xfId="0" applyFont="1" applyFill="1" applyBorder="1"/>
    <xf numFmtId="187" fontId="6" fillId="11" borderId="30" xfId="0" applyNumberFormat="1" applyFont="1" applyFill="1" applyBorder="1" applyAlignment="1">
      <alignment horizontal="center"/>
    </xf>
    <xf numFmtId="49" fontId="6" fillId="11" borderId="30" xfId="0" applyNumberFormat="1" applyFont="1" applyFill="1" applyBorder="1"/>
    <xf numFmtId="0" fontId="6" fillId="11" borderId="30" xfId="0" applyFont="1" applyFill="1" applyBorder="1"/>
    <xf numFmtId="0" fontId="23" fillId="11" borderId="30" xfId="0" applyFont="1" applyFill="1" applyBorder="1" applyAlignment="1">
      <alignment horizontal="left"/>
    </xf>
    <xf numFmtId="43" fontId="5" fillId="11" borderId="30" xfId="1" applyFont="1" applyFill="1" applyBorder="1"/>
    <xf numFmtId="43" fontId="32" fillId="11" borderId="30" xfId="1" applyFont="1" applyFill="1" applyBorder="1"/>
    <xf numFmtId="43" fontId="6" fillId="0" borderId="30" xfId="1" applyFont="1" applyBorder="1"/>
    <xf numFmtId="0" fontId="6" fillId="0" borderId="16" xfId="0" applyFont="1" applyBorder="1"/>
    <xf numFmtId="187" fontId="6" fillId="0" borderId="30" xfId="0" applyNumberFormat="1" applyFont="1" applyBorder="1"/>
    <xf numFmtId="49" fontId="6" fillId="0" borderId="30" xfId="0" applyNumberFormat="1" applyFont="1" applyBorder="1"/>
    <xf numFmtId="0" fontId="6" fillId="0" borderId="30" xfId="0" applyFont="1" applyBorder="1"/>
    <xf numFmtId="187" fontId="10" fillId="0" borderId="30" xfId="0" applyNumberFormat="1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left" vertical="center"/>
    </xf>
    <xf numFmtId="0" fontId="6" fillId="0" borderId="28" xfId="0" applyFont="1" applyBorder="1"/>
    <xf numFmtId="187" fontId="6" fillId="0" borderId="1" xfId="0" applyNumberFormat="1" applyFont="1" applyBorder="1"/>
    <xf numFmtId="49" fontId="6" fillId="0" borderId="1" xfId="0" applyNumberFormat="1" applyFont="1" applyBorder="1"/>
    <xf numFmtId="0" fontId="6" fillId="0" borderId="1" xfId="0" applyFont="1" applyBorder="1"/>
    <xf numFmtId="43" fontId="6" fillId="0" borderId="1" xfId="1" applyFont="1" applyBorder="1"/>
    <xf numFmtId="43" fontId="10" fillId="15" borderId="1" xfId="1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187" fontId="9" fillId="0" borderId="8" xfId="0" applyNumberFormat="1" applyFont="1" applyFill="1" applyBorder="1" applyAlignment="1">
      <alignment horizontal="left" vertical="center" shrinkToFit="1"/>
    </xf>
    <xf numFmtId="187" fontId="14" fillId="0" borderId="9" xfId="0" applyNumberFormat="1" applyFont="1" applyFill="1" applyBorder="1" applyAlignment="1">
      <alignment horizontal="left" vertical="center" wrapText="1" shrinkToFit="1"/>
    </xf>
    <xf numFmtId="187" fontId="14" fillId="0" borderId="9" xfId="0" applyNumberFormat="1" applyFont="1" applyFill="1" applyBorder="1" applyAlignment="1">
      <alignment horizontal="left" vertical="center" shrinkToFit="1"/>
    </xf>
    <xf numFmtId="43" fontId="10" fillId="11" borderId="1" xfId="1" applyFont="1" applyFill="1" applyBorder="1" applyAlignment="1">
      <alignment horizontal="left" vertical="center"/>
    </xf>
    <xf numFmtId="187" fontId="10" fillId="11" borderId="1" xfId="0" applyNumberFormat="1" applyFont="1" applyFill="1" applyBorder="1" applyAlignment="1">
      <alignment horizontal="left" vertical="center"/>
    </xf>
    <xf numFmtId="187" fontId="10" fillId="0" borderId="8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wrapText="1"/>
    </xf>
    <xf numFmtId="187" fontId="10" fillId="0" borderId="9" xfId="0" applyNumberFormat="1" applyFont="1" applyFill="1" applyBorder="1" applyAlignment="1">
      <alignment horizontal="right" vertical="center" wrapText="1"/>
    </xf>
    <xf numFmtId="43" fontId="10" fillId="16" borderId="1" xfId="1" applyFont="1" applyFill="1" applyBorder="1" applyAlignment="1">
      <alignment horizontal="left" vertical="center"/>
    </xf>
    <xf numFmtId="0" fontId="22" fillId="11" borderId="32" xfId="0" applyFont="1" applyFill="1" applyBorder="1"/>
    <xf numFmtId="187" fontId="6" fillId="11" borderId="32" xfId="0" applyNumberFormat="1" applyFont="1" applyFill="1" applyBorder="1" applyAlignment="1">
      <alignment horizontal="center"/>
    </xf>
    <xf numFmtId="49" fontId="6" fillId="11" borderId="32" xfId="0" applyNumberFormat="1" applyFont="1" applyFill="1" applyBorder="1"/>
    <xf numFmtId="0" fontId="6" fillId="11" borderId="32" xfId="0" applyFont="1" applyFill="1" applyBorder="1"/>
    <xf numFmtId="0" fontId="23" fillId="11" borderId="32" xfId="0" applyFont="1" applyFill="1" applyBorder="1" applyAlignment="1">
      <alignment horizontal="left"/>
    </xf>
    <xf numFmtId="43" fontId="5" fillId="11" borderId="32" xfId="1" applyFont="1" applyFill="1" applyBorder="1"/>
    <xf numFmtId="43" fontId="32" fillId="11" borderId="32" xfId="1" applyFont="1" applyFill="1" applyBorder="1"/>
    <xf numFmtId="43" fontId="6" fillId="0" borderId="32" xfId="1" applyFont="1" applyBorder="1"/>
    <xf numFmtId="0" fontId="6" fillId="0" borderId="32" xfId="0" applyFont="1" applyBorder="1"/>
    <xf numFmtId="0" fontId="6" fillId="0" borderId="27" xfId="0" applyFont="1" applyBorder="1"/>
    <xf numFmtId="187" fontId="6" fillId="0" borderId="27" xfId="0" applyNumberFormat="1" applyFont="1" applyBorder="1"/>
    <xf numFmtId="49" fontId="6" fillId="0" borderId="27" xfId="0" applyNumberFormat="1" applyFont="1" applyBorder="1"/>
    <xf numFmtId="187" fontId="10" fillId="5" borderId="0" xfId="0" applyNumberFormat="1" applyFont="1" applyFill="1" applyBorder="1" applyAlignment="1">
      <alignment horizontal="right" vertical="center"/>
    </xf>
    <xf numFmtId="187" fontId="10" fillId="0" borderId="0" xfId="0" applyNumberFormat="1" applyFont="1" applyFill="1" applyBorder="1" applyAlignment="1">
      <alignment horizontal="left" vertical="center"/>
    </xf>
    <xf numFmtId="187" fontId="10" fillId="0" borderId="27" xfId="0" applyNumberFormat="1" applyFont="1" applyFill="1" applyBorder="1" applyAlignment="1">
      <alignment horizontal="right" vertical="center" wrapText="1"/>
    </xf>
    <xf numFmtId="43" fontId="34" fillId="0" borderId="1" xfId="1" applyFont="1" applyFill="1" applyBorder="1" applyAlignment="1">
      <alignment horizontal="left" vertical="center"/>
    </xf>
    <xf numFmtId="43" fontId="34" fillId="0" borderId="1" xfId="0" applyNumberFormat="1" applyFont="1" applyFill="1" applyBorder="1" applyAlignment="1">
      <alignment horizontal="left" vertical="center"/>
    </xf>
    <xf numFmtId="187" fontId="34" fillId="0" borderId="1" xfId="0" applyNumberFormat="1" applyFont="1" applyFill="1" applyBorder="1" applyAlignment="1">
      <alignment horizontal="left" vertical="center" shrinkToFit="1"/>
    </xf>
    <xf numFmtId="187" fontId="34" fillId="0" borderId="1" xfId="0" applyNumberFormat="1" applyFont="1" applyFill="1" applyBorder="1" applyAlignment="1">
      <alignment horizontal="left" vertical="center"/>
    </xf>
    <xf numFmtId="187" fontId="10" fillId="0" borderId="0" xfId="0" applyNumberFormat="1" applyFont="1" applyFill="1" applyBorder="1" applyAlignment="1">
      <alignment horizontal="right" vertical="center" wrapText="1"/>
    </xf>
    <xf numFmtId="187" fontId="4" fillId="0" borderId="30" xfId="0" applyNumberFormat="1" applyFont="1" applyFill="1" applyBorder="1" applyAlignment="1">
      <alignment horizontal="right" vertical="center" wrapText="1"/>
    </xf>
    <xf numFmtId="187" fontId="10" fillId="0" borderId="30" xfId="0" applyNumberFormat="1" applyFont="1" applyFill="1" applyBorder="1" applyAlignment="1">
      <alignment horizontal="right" vertical="center" wrapText="1"/>
    </xf>
    <xf numFmtId="187" fontId="10" fillId="0" borderId="21" xfId="0" applyNumberFormat="1" applyFont="1" applyFill="1" applyBorder="1" applyAlignment="1">
      <alignment horizontal="right" vertical="center"/>
    </xf>
    <xf numFmtId="43" fontId="35" fillId="17" borderId="1" xfId="1" applyFont="1" applyFill="1" applyBorder="1" applyAlignment="1">
      <alignment horizontal="left" vertical="center"/>
    </xf>
    <xf numFmtId="187" fontId="10" fillId="0" borderId="8" xfId="0" applyNumberFormat="1" applyFont="1" applyFill="1" applyBorder="1" applyAlignment="1">
      <alignment horizontal="right" vertical="center" shrinkToFit="1"/>
    </xf>
    <xf numFmtId="43" fontId="10" fillId="18" borderId="1" xfId="1" applyFont="1" applyFill="1" applyBorder="1" applyAlignment="1">
      <alignment horizontal="left" vertical="center"/>
    </xf>
    <xf numFmtId="187" fontId="4" fillId="0" borderId="9" xfId="0" applyNumberFormat="1" applyFont="1" applyFill="1" applyBorder="1" applyAlignment="1">
      <alignment horizontal="left" vertical="center"/>
    </xf>
    <xf numFmtId="43" fontId="10" fillId="2" borderId="1" xfId="1" applyFont="1" applyFill="1" applyBorder="1" applyAlignment="1">
      <alignment horizontal="left" vertical="center"/>
    </xf>
    <xf numFmtId="43" fontId="10" fillId="2" borderId="1" xfId="0" applyNumberFormat="1" applyFont="1" applyFill="1" applyBorder="1" applyAlignment="1">
      <alignment horizontal="left" vertical="center"/>
    </xf>
    <xf numFmtId="188" fontId="10" fillId="2" borderId="1" xfId="1" applyNumberFormat="1" applyFont="1" applyFill="1" applyBorder="1" applyAlignment="1">
      <alignment horizontal="left" vertical="center"/>
    </xf>
    <xf numFmtId="43" fontId="5" fillId="7" borderId="14" xfId="1" applyFont="1" applyFill="1" applyBorder="1" applyAlignment="1">
      <alignment horizontal="center"/>
    </xf>
    <xf numFmtId="0" fontId="6" fillId="11" borderId="32" xfId="0" applyFont="1" applyFill="1" applyBorder="1" applyAlignment="1">
      <alignment horizontal="left"/>
    </xf>
    <xf numFmtId="43" fontId="5" fillId="11" borderId="31" xfId="1" applyFont="1" applyFill="1" applyBorder="1" applyAlignment="1">
      <alignment horizontal="center"/>
    </xf>
    <xf numFmtId="43" fontId="27" fillId="11" borderId="0" xfId="1" applyFont="1" applyFill="1" applyBorder="1"/>
    <xf numFmtId="43" fontId="5" fillId="13" borderId="0" xfId="1" applyFont="1" applyFill="1" applyBorder="1"/>
    <xf numFmtId="43" fontId="33" fillId="0" borderId="0" xfId="1" applyFont="1" applyBorder="1"/>
    <xf numFmtId="43" fontId="3" fillId="0" borderId="0" xfId="1" applyFont="1" applyBorder="1"/>
    <xf numFmtId="43" fontId="3" fillId="0" borderId="0" xfId="1" applyFont="1" applyBorder="1" applyAlignment="1">
      <alignment horizontal="center" vertical="center"/>
    </xf>
    <xf numFmtId="43" fontId="10" fillId="0" borderId="24" xfId="1" applyFont="1" applyFill="1" applyBorder="1" applyAlignment="1">
      <alignment horizontal="left" vertical="center"/>
    </xf>
    <xf numFmtId="43" fontId="10" fillId="0" borderId="20" xfId="1" applyFont="1" applyFill="1" applyBorder="1" applyAlignment="1">
      <alignment horizontal="left" vertical="center"/>
    </xf>
    <xf numFmtId="43" fontId="10" fillId="0" borderId="26" xfId="1" applyFont="1" applyFill="1" applyBorder="1" applyAlignment="1">
      <alignment horizontal="left" vertical="center"/>
    </xf>
    <xf numFmtId="43" fontId="32" fillId="11" borderId="16" xfId="1" applyFont="1" applyFill="1" applyBorder="1"/>
    <xf numFmtId="43" fontId="32" fillId="11" borderId="0" xfId="1" applyFont="1" applyFill="1" applyBorder="1"/>
    <xf numFmtId="187" fontId="10" fillId="0" borderId="34" xfId="0" applyNumberFormat="1" applyFont="1" applyFill="1" applyBorder="1" applyAlignment="1">
      <alignment horizontal="right" vertical="center"/>
    </xf>
    <xf numFmtId="43" fontId="5" fillId="7" borderId="32" xfId="1" applyFont="1" applyFill="1" applyBorder="1" applyAlignment="1">
      <alignment horizontal="center"/>
    </xf>
    <xf numFmtId="187" fontId="14" fillId="0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/>
    </xf>
    <xf numFmtId="43" fontId="9" fillId="0" borderId="8" xfId="0" applyNumberFormat="1" applyFont="1" applyFill="1" applyBorder="1" applyAlignment="1">
      <alignment horizontal="left" vertical="center" wrapText="1"/>
    </xf>
    <xf numFmtId="0" fontId="22" fillId="0" borderId="32" xfId="0" applyFont="1" applyFill="1" applyBorder="1"/>
    <xf numFmtId="187" fontId="6" fillId="0" borderId="32" xfId="0" applyNumberFormat="1" applyFont="1" applyFill="1" applyBorder="1" applyAlignment="1">
      <alignment horizontal="center"/>
    </xf>
    <xf numFmtId="49" fontId="6" fillId="0" borderId="32" xfId="0" applyNumberFormat="1" applyFont="1" applyFill="1" applyBorder="1"/>
    <xf numFmtId="0" fontId="6" fillId="0" borderId="32" xfId="0" applyFont="1" applyFill="1" applyBorder="1"/>
    <xf numFmtId="0" fontId="6" fillId="0" borderId="32" xfId="0" applyFont="1" applyFill="1" applyBorder="1" applyAlignment="1">
      <alignment horizontal="left"/>
    </xf>
    <xf numFmtId="43" fontId="6" fillId="0" borderId="0" xfId="1" applyFont="1" applyFill="1"/>
    <xf numFmtId="43" fontId="5" fillId="0" borderId="32" xfId="1" applyFont="1" applyFill="1" applyBorder="1"/>
    <xf numFmtId="43" fontId="32" fillId="0" borderId="32" xfId="1" applyFont="1" applyFill="1" applyBorder="1"/>
    <xf numFmtId="0" fontId="6" fillId="0" borderId="0" xfId="0" applyFont="1" applyFill="1"/>
    <xf numFmtId="43" fontId="5" fillId="0" borderId="14" xfId="1" applyFont="1" applyFill="1" applyBorder="1" applyAlignment="1">
      <alignment horizontal="center"/>
    </xf>
    <xf numFmtId="0" fontId="5" fillId="0" borderId="32" xfId="0" applyFont="1" applyFill="1" applyBorder="1"/>
    <xf numFmtId="43" fontId="3" fillId="0" borderId="32" xfId="1" applyFont="1" applyFill="1" applyBorder="1"/>
    <xf numFmtId="0" fontId="4" fillId="0" borderId="27" xfId="0" applyFont="1" applyBorder="1" applyAlignment="1">
      <alignment vertical="center"/>
    </xf>
    <xf numFmtId="0" fontId="20" fillId="0" borderId="0" xfId="0" applyFont="1" applyFill="1"/>
    <xf numFmtId="43" fontId="6" fillId="0" borderId="32" xfId="1" applyFont="1" applyFill="1" applyBorder="1"/>
    <xf numFmtId="43" fontId="4" fillId="3" borderId="1" xfId="1" applyFont="1" applyFill="1" applyBorder="1" applyAlignment="1">
      <alignment horizontal="left" vertical="center"/>
    </xf>
    <xf numFmtId="43" fontId="4" fillId="0" borderId="1" xfId="1" applyFont="1" applyFill="1" applyBorder="1" applyAlignment="1">
      <alignment horizontal="left" vertical="center"/>
    </xf>
    <xf numFmtId="0" fontId="5" fillId="2" borderId="32" xfId="0" applyFont="1" applyFill="1" applyBorder="1"/>
    <xf numFmtId="187" fontId="6" fillId="2" borderId="32" xfId="0" applyNumberFormat="1" applyFont="1" applyFill="1" applyBorder="1" applyAlignment="1">
      <alignment horizontal="center"/>
    </xf>
    <xf numFmtId="49" fontId="6" fillId="2" borderId="0" xfId="0" applyNumberFormat="1" applyFont="1" applyFill="1"/>
    <xf numFmtId="43" fontId="6" fillId="2" borderId="0" xfId="1" applyFont="1" applyFill="1"/>
    <xf numFmtId="49" fontId="6" fillId="0" borderId="0" xfId="0" applyNumberFormat="1" applyFont="1" applyFill="1"/>
    <xf numFmtId="0" fontId="36" fillId="0" borderId="32" xfId="0" applyFont="1" applyFill="1" applyBorder="1"/>
    <xf numFmtId="187" fontId="37" fillId="0" borderId="32" xfId="0" applyNumberFormat="1" applyFont="1" applyFill="1" applyBorder="1" applyAlignment="1">
      <alignment horizontal="center"/>
    </xf>
    <xf numFmtId="49" fontId="37" fillId="0" borderId="0" xfId="0" applyNumberFormat="1" applyFont="1" applyFill="1"/>
    <xf numFmtId="0" fontId="37" fillId="0" borderId="0" xfId="0" applyFont="1" applyFill="1"/>
    <xf numFmtId="43" fontId="37" fillId="0" borderId="0" xfId="1" applyFont="1" applyFill="1"/>
    <xf numFmtId="0" fontId="37" fillId="0" borderId="18" xfId="0" applyFont="1" applyFill="1" applyBorder="1" applyAlignment="1">
      <alignment horizontal="left" vertical="center"/>
    </xf>
    <xf numFmtId="43" fontId="39" fillId="0" borderId="19" xfId="1" applyFont="1" applyFill="1" applyBorder="1" applyAlignment="1">
      <alignment horizontal="left" vertical="center"/>
    </xf>
    <xf numFmtId="43" fontId="40" fillId="0" borderId="32" xfId="1" applyFont="1" applyFill="1" applyBorder="1"/>
    <xf numFmtId="0" fontId="6" fillId="0" borderId="18" xfId="0" applyFont="1" applyFill="1" applyBorder="1" applyAlignment="1">
      <alignment horizontal="left" vertical="center"/>
    </xf>
    <xf numFmtId="43" fontId="4" fillId="0" borderId="19" xfId="1" applyFont="1" applyFill="1" applyBorder="1" applyAlignment="1">
      <alignment horizontal="left" vertical="center"/>
    </xf>
    <xf numFmtId="43" fontId="6" fillId="0" borderId="16" xfId="1" applyFont="1" applyFill="1" applyBorder="1"/>
    <xf numFmtId="43" fontId="6" fillId="0" borderId="17" xfId="1" applyFont="1" applyFill="1" applyBorder="1"/>
    <xf numFmtId="43" fontId="6" fillId="0" borderId="0" xfId="1" applyFont="1" applyFill="1" applyBorder="1"/>
    <xf numFmtId="43" fontId="4" fillId="0" borderId="17" xfId="1" applyFont="1" applyFill="1" applyBorder="1"/>
    <xf numFmtId="43" fontId="6" fillId="0" borderId="24" xfId="1" applyFont="1" applyFill="1" applyBorder="1"/>
    <xf numFmtId="43" fontId="6" fillId="0" borderId="20" xfId="1" applyFont="1" applyFill="1" applyBorder="1"/>
    <xf numFmtId="43" fontId="6" fillId="0" borderId="26" xfId="1" applyFont="1" applyFill="1" applyBorder="1"/>
    <xf numFmtId="43" fontId="6" fillId="0" borderId="30" xfId="1" applyFont="1" applyFill="1" applyBorder="1"/>
    <xf numFmtId="43" fontId="6" fillId="0" borderId="1" xfId="1" applyFont="1" applyFill="1" applyBorder="1"/>
    <xf numFmtId="43" fontId="6" fillId="0" borderId="27" xfId="1" applyFont="1" applyFill="1" applyBorder="1"/>
    <xf numFmtId="0" fontId="4" fillId="0" borderId="37" xfId="0" applyFont="1" applyBorder="1" applyAlignment="1">
      <alignment vertical="center"/>
    </xf>
    <xf numFmtId="187" fontId="4" fillId="0" borderId="39" xfId="0" applyNumberFormat="1" applyFont="1" applyBorder="1" applyAlignment="1">
      <alignment vertical="center"/>
    </xf>
    <xf numFmtId="43" fontId="4" fillId="0" borderId="39" xfId="1" applyFont="1" applyBorder="1" applyAlignment="1">
      <alignment vertical="center"/>
    </xf>
    <xf numFmtId="43" fontId="4" fillId="0" borderId="37" xfId="1" applyFont="1" applyBorder="1" applyAlignment="1">
      <alignment vertical="center"/>
    </xf>
    <xf numFmtId="43" fontId="4" fillId="0" borderId="38" xfId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87" fontId="4" fillId="0" borderId="36" xfId="0" applyNumberFormat="1" applyFont="1" applyFill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43" fontId="4" fillId="0" borderId="36" xfId="1" applyFont="1" applyBorder="1" applyAlignment="1">
      <alignment vertical="center"/>
    </xf>
    <xf numFmtId="43" fontId="4" fillId="0" borderId="9" xfId="1" applyFont="1" applyBorder="1" applyAlignment="1">
      <alignment vertical="center"/>
    </xf>
    <xf numFmtId="43" fontId="4" fillId="0" borderId="33" xfId="1" applyFont="1" applyBorder="1" applyAlignment="1">
      <alignment vertical="center"/>
    </xf>
    <xf numFmtId="43" fontId="4" fillId="19" borderId="33" xfId="1" applyFont="1" applyFill="1" applyBorder="1" applyAlignment="1">
      <alignment vertical="center"/>
    </xf>
    <xf numFmtId="43" fontId="25" fillId="0" borderId="36" xfId="1" applyFont="1" applyFill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3" xfId="0" applyFont="1" applyBorder="1"/>
    <xf numFmtId="0" fontId="4" fillId="0" borderId="3" xfId="0" applyFont="1" applyBorder="1" applyAlignment="1">
      <alignment vertical="center"/>
    </xf>
    <xf numFmtId="0" fontId="4" fillId="20" borderId="9" xfId="0" applyFont="1" applyFill="1" applyBorder="1" applyAlignment="1">
      <alignment vertical="center"/>
    </xf>
    <xf numFmtId="187" fontId="4" fillId="20" borderId="36" xfId="0" applyNumberFormat="1" applyFont="1" applyFill="1" applyBorder="1" applyAlignment="1">
      <alignment vertical="center"/>
    </xf>
    <xf numFmtId="0" fontId="4" fillId="20" borderId="33" xfId="0" applyFont="1" applyFill="1" applyBorder="1" applyAlignment="1">
      <alignment vertical="center"/>
    </xf>
    <xf numFmtId="0" fontId="6" fillId="20" borderId="0" xfId="0" applyFont="1" applyFill="1"/>
    <xf numFmtId="0" fontId="4" fillId="20" borderId="41" xfId="0" applyFont="1" applyFill="1" applyBorder="1" applyAlignment="1">
      <alignment vertical="center"/>
    </xf>
    <xf numFmtId="43" fontId="4" fillId="20" borderId="36" xfId="1" applyFont="1" applyFill="1" applyBorder="1" applyAlignment="1">
      <alignment vertical="center"/>
    </xf>
    <xf numFmtId="43" fontId="4" fillId="20" borderId="9" xfId="1" applyFont="1" applyFill="1" applyBorder="1" applyAlignment="1">
      <alignment vertical="center"/>
    </xf>
    <xf numFmtId="43" fontId="4" fillId="20" borderId="33" xfId="1" applyFont="1" applyFill="1" applyBorder="1" applyAlignment="1">
      <alignment vertical="center"/>
    </xf>
    <xf numFmtId="43" fontId="25" fillId="20" borderId="36" xfId="1" applyFont="1" applyFill="1" applyBorder="1" applyAlignment="1">
      <alignment vertical="center"/>
    </xf>
    <xf numFmtId="0" fontId="4" fillId="20" borderId="36" xfId="0" applyFont="1" applyFill="1" applyBorder="1" applyAlignment="1">
      <alignment vertical="center"/>
    </xf>
    <xf numFmtId="187" fontId="10" fillId="2" borderId="8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center" vertical="center"/>
    </xf>
    <xf numFmtId="187" fontId="15" fillId="16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1" applyNumberFormat="1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49" fontId="15" fillId="0" borderId="1" xfId="1" applyNumberFormat="1" applyFont="1" applyFill="1" applyBorder="1" applyAlignment="1">
      <alignment horizontal="left" vertical="center"/>
    </xf>
    <xf numFmtId="43" fontId="15" fillId="0" borderId="1" xfId="1" applyFont="1" applyFill="1" applyBorder="1" applyAlignment="1">
      <alignment horizontal="left" vertical="center"/>
    </xf>
    <xf numFmtId="43" fontId="15" fillId="12" borderId="1" xfId="1" applyFont="1" applyFill="1" applyBorder="1" applyAlignment="1">
      <alignment horizontal="left" vertical="center"/>
    </xf>
    <xf numFmtId="43" fontId="15" fillId="3" borderId="1" xfId="1" applyFont="1" applyFill="1" applyBorder="1" applyAlignment="1">
      <alignment horizontal="left" vertical="center"/>
    </xf>
    <xf numFmtId="188" fontId="42" fillId="0" borderId="1" xfId="0" applyNumberFormat="1" applyFont="1" applyFill="1" applyBorder="1" applyAlignment="1">
      <alignment horizontal="center" vertical="center"/>
    </xf>
    <xf numFmtId="49" fontId="15" fillId="0" borderId="1" xfId="1" applyNumberFormat="1" applyFont="1" applyFill="1" applyBorder="1" applyAlignment="1">
      <alignment horizontal="center" vertical="center"/>
    </xf>
    <xf numFmtId="43" fontId="15" fillId="0" borderId="0" xfId="1" applyFont="1" applyFill="1" applyBorder="1" applyAlignment="1">
      <alignment horizontal="left" vertical="center"/>
    </xf>
    <xf numFmtId="43" fontId="11" fillId="0" borderId="4" xfId="1" applyFont="1" applyFill="1" applyBorder="1" applyAlignment="1">
      <alignment horizontal="center" vertical="center"/>
    </xf>
    <xf numFmtId="43" fontId="11" fillId="0" borderId="3" xfId="1" applyFont="1" applyFill="1" applyBorder="1" applyAlignment="1">
      <alignment horizontal="center" vertical="center"/>
    </xf>
    <xf numFmtId="43" fontId="11" fillId="0" borderId="5" xfId="1" applyFont="1" applyFill="1" applyBorder="1" applyAlignment="1">
      <alignment horizontal="center" vertical="center"/>
    </xf>
    <xf numFmtId="43" fontId="5" fillId="11" borderId="0" xfId="1" applyFont="1" applyFill="1" applyAlignment="1">
      <alignment horizontal="left" wrapText="1"/>
    </xf>
    <xf numFmtId="43" fontId="5" fillId="11" borderId="0" xfId="1" applyFont="1" applyFill="1" applyAlignment="1">
      <alignment horizontal="center"/>
    </xf>
    <xf numFmtId="187" fontId="31" fillId="11" borderId="0" xfId="0" applyNumberFormat="1" applyFont="1" applyFill="1" applyAlignment="1">
      <alignment horizontal="center" wrapText="1"/>
    </xf>
    <xf numFmtId="0" fontId="15" fillId="0" borderId="38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</cellXfs>
  <cellStyles count="5">
    <cellStyle name="Comma" xfId="1" builtinId="3"/>
    <cellStyle name="Comma 2" xfId="4"/>
    <cellStyle name="Normal" xfId="0" builtinId="0"/>
    <cellStyle name="Normal 2" xfId="3"/>
    <cellStyle name="Normal 3" xfId="2"/>
  </cellStyles>
  <dxfs count="0"/>
  <tableStyles count="0" defaultTableStyle="TableStyleMedium9" defaultPivotStyle="PivotStyleLight16"/>
  <colors>
    <mruColors>
      <color rgb="FFFFFFCC"/>
      <color rgb="FF66CCFF"/>
      <color rgb="FFCCECFF"/>
      <color rgb="FFFF99FF"/>
      <color rgb="FFFFFF99"/>
      <color rgb="FFCCFFCC"/>
      <color rgb="FF66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130630</xdr:colOff>
      <xdr:row>47</xdr:row>
      <xdr:rowOff>21773</xdr:rowOff>
    </xdr:from>
    <xdr:to>
      <xdr:col>7</xdr:col>
      <xdr:colOff>827315</xdr:colOff>
      <xdr:row>47</xdr:row>
      <xdr:rowOff>261259</xdr:rowOff>
    </xdr:to>
    <xdr:sp macro="" textlink="">
      <xdr:nvSpPr>
        <xdr:cNvPr id="3" name="TextBox 2"/>
        <xdr:cNvSpPr txBox="1"/>
      </xdr:nvSpPr>
      <xdr:spPr>
        <a:xfrm>
          <a:off x="2939144" y="12812487"/>
          <a:ext cx="1861457" cy="2394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solidFill>
                <a:srgbClr val="FF0000"/>
              </a:solidFill>
            </a:rPr>
            <a:t>เลข ส/ญ ซ้ำเปล่า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A1:AE398"/>
  <sheetViews>
    <sheetView tabSelected="1" zoomScale="70" zoomScaleNormal="70" workbookViewId="0">
      <pane xSplit="2" ySplit="2" topLeftCell="C253" activePane="bottomRight" state="frozen"/>
      <selection activeCell="B338" sqref="B338"/>
      <selection pane="topRight" activeCell="B338" sqref="B338"/>
      <selection pane="bottomLeft" activeCell="B338" sqref="B338"/>
      <selection pane="bottomRight" activeCell="N347" sqref="N347"/>
    </sheetView>
  </sheetViews>
  <sheetFormatPr defaultColWidth="9.125" defaultRowHeight="21" x14ac:dyDescent="0.6"/>
  <cols>
    <col min="1" max="1" width="5.875" style="39" bestFit="1" customWidth="1"/>
    <col min="2" max="2" width="27.875" style="14" customWidth="1"/>
    <col min="3" max="3" width="23.125" style="14" customWidth="1"/>
    <col min="4" max="4" width="21.75" style="35" customWidth="1"/>
    <col min="5" max="5" width="18.75" style="36" customWidth="1"/>
    <col min="6" max="6" width="12.375" style="14" customWidth="1"/>
    <col min="7" max="7" width="19.125" style="14" hidden="1" customWidth="1"/>
    <col min="8" max="8" width="19.25" style="14" customWidth="1"/>
    <col min="9" max="9" width="17.25" style="14" hidden="1" customWidth="1"/>
    <col min="10" max="10" width="17.25" style="14" customWidth="1"/>
    <col min="11" max="11" width="16" style="40" customWidth="1"/>
    <col min="12" max="12" width="16" style="226" customWidth="1"/>
    <col min="13" max="13" width="16" style="40" customWidth="1"/>
    <col min="14" max="14" width="17.375" style="14" customWidth="1"/>
    <col min="15" max="15" width="16.625" style="14" customWidth="1"/>
    <col min="16" max="16" width="13.875" style="14" customWidth="1"/>
    <col min="17" max="17" width="16.875" style="14" customWidth="1"/>
    <col min="18" max="18" width="26.625" style="14" customWidth="1"/>
    <col min="19" max="19" width="7.75" style="14" bestFit="1" customWidth="1"/>
    <col min="20" max="20" width="23.625" style="14" bestFit="1" customWidth="1"/>
    <col min="21" max="21" width="21" style="38" customWidth="1"/>
    <col min="22" max="22" width="8.125" style="50" bestFit="1" customWidth="1"/>
    <col min="23" max="24" width="9.25" style="50" customWidth="1"/>
    <col min="25" max="25" width="8.125" style="50" bestFit="1" customWidth="1"/>
    <col min="26" max="26" width="20.125" style="45" bestFit="1" customWidth="1"/>
    <col min="27" max="30" width="9.125" style="14"/>
    <col min="31" max="31" width="14.25" style="14" bestFit="1" customWidth="1"/>
    <col min="32" max="16384" width="9.125" style="14"/>
  </cols>
  <sheetData>
    <row r="1" spans="1:27" s="17" customFormat="1" x14ac:dyDescent="0.6">
      <c r="A1" s="69" t="s">
        <v>21</v>
      </c>
      <c r="B1" s="69" t="s">
        <v>26</v>
      </c>
      <c r="C1" s="61" t="s">
        <v>31</v>
      </c>
      <c r="D1" s="62" t="s">
        <v>27</v>
      </c>
      <c r="E1" s="91" t="s">
        <v>4</v>
      </c>
      <c r="F1" s="63" t="s">
        <v>25</v>
      </c>
      <c r="G1" s="63" t="s">
        <v>45</v>
      </c>
      <c r="H1" s="61" t="s">
        <v>22</v>
      </c>
      <c r="I1" s="76" t="s">
        <v>232</v>
      </c>
      <c r="J1" s="76" t="s">
        <v>86</v>
      </c>
      <c r="K1" s="477" t="s">
        <v>40</v>
      </c>
      <c r="L1" s="478"/>
      <c r="M1" s="479"/>
      <c r="N1" s="477" t="s">
        <v>88</v>
      </c>
      <c r="O1" s="478"/>
      <c r="P1" s="479"/>
      <c r="Q1" s="69" t="s">
        <v>23</v>
      </c>
      <c r="R1" s="69" t="s">
        <v>11</v>
      </c>
      <c r="S1" s="69" t="s">
        <v>9</v>
      </c>
      <c r="T1" s="69" t="s">
        <v>8</v>
      </c>
      <c r="U1" s="64" t="s">
        <v>5</v>
      </c>
      <c r="V1" s="53" t="s">
        <v>114</v>
      </c>
      <c r="W1" s="54"/>
      <c r="X1" s="54"/>
      <c r="Y1" s="55"/>
      <c r="Z1" s="92" t="s">
        <v>112</v>
      </c>
      <c r="AA1" s="16"/>
    </row>
    <row r="2" spans="1:27" s="17" customFormat="1" x14ac:dyDescent="0.6">
      <c r="A2" s="56"/>
      <c r="B2" s="73"/>
      <c r="C2" s="57"/>
      <c r="D2" s="58"/>
      <c r="E2" s="93"/>
      <c r="F2" s="59"/>
      <c r="G2" s="59"/>
      <c r="H2" s="57"/>
      <c r="I2" s="57"/>
      <c r="J2" s="57"/>
      <c r="K2" s="74" t="s">
        <v>1179</v>
      </c>
      <c r="L2" s="223" t="s">
        <v>230</v>
      </c>
      <c r="M2" s="74" t="s">
        <v>231</v>
      </c>
      <c r="N2" s="284" t="s">
        <v>1708</v>
      </c>
      <c r="O2" s="125" t="s">
        <v>24</v>
      </c>
      <c r="P2" s="139" t="s">
        <v>35</v>
      </c>
      <c r="Q2" s="56"/>
      <c r="R2" s="56"/>
      <c r="S2" s="56"/>
      <c r="T2" s="56"/>
      <c r="U2" s="60"/>
      <c r="V2" s="65" t="s">
        <v>115</v>
      </c>
      <c r="W2" s="65" t="s">
        <v>120</v>
      </c>
      <c r="X2" s="65" t="s">
        <v>116</v>
      </c>
      <c r="Y2" s="65" t="s">
        <v>117</v>
      </c>
      <c r="Z2" s="94" t="s">
        <v>113</v>
      </c>
      <c r="AA2" s="16"/>
    </row>
    <row r="3" spans="1:27" s="26" customFormat="1" x14ac:dyDescent="0.6">
      <c r="A3" s="72">
        <v>1</v>
      </c>
      <c r="B3" s="29" t="s">
        <v>240</v>
      </c>
      <c r="C3" s="27" t="s">
        <v>298</v>
      </c>
      <c r="D3" s="8" t="s">
        <v>368</v>
      </c>
      <c r="E3" s="24">
        <v>3610700075754</v>
      </c>
      <c r="F3" s="7" t="s">
        <v>1163</v>
      </c>
      <c r="G3" s="18" t="s">
        <v>1164</v>
      </c>
      <c r="H3" s="20">
        <v>180000</v>
      </c>
      <c r="I3" s="20">
        <f t="shared" ref="I3:I66" si="0">+H3*7.5%</f>
        <v>13500</v>
      </c>
      <c r="J3" s="20">
        <f t="shared" ref="J3:J66" si="1">+H3-I3</f>
        <v>166500</v>
      </c>
      <c r="K3" s="20">
        <f t="shared" ref="K3:K66" si="2">+J3*35%</f>
        <v>58274.999999999993</v>
      </c>
      <c r="L3" s="224">
        <f t="shared" ref="L3:L66" si="3">+J3*30%</f>
        <v>49950</v>
      </c>
      <c r="M3" s="20">
        <f t="shared" ref="M3:M66" si="4">+J3*35%</f>
        <v>58274.999999999993</v>
      </c>
      <c r="N3" s="20">
        <f>+I3+K3</f>
        <v>71775</v>
      </c>
      <c r="O3" s="127">
        <v>49950</v>
      </c>
      <c r="P3" s="20">
        <v>58275</v>
      </c>
      <c r="Q3" s="21">
        <f>+H3-N3-O3-P3</f>
        <v>0</v>
      </c>
      <c r="R3" s="29" t="s">
        <v>391</v>
      </c>
      <c r="S3" s="21" t="s">
        <v>89</v>
      </c>
      <c r="T3" s="21" t="s">
        <v>390</v>
      </c>
      <c r="U3" s="10">
        <v>6212370750</v>
      </c>
      <c r="V3" s="47"/>
      <c r="W3" s="47"/>
      <c r="X3" s="47"/>
      <c r="Y3" s="47"/>
      <c r="Z3" s="49"/>
      <c r="AA3" s="13"/>
    </row>
    <row r="4" spans="1:27" s="26" customFormat="1" x14ac:dyDescent="0.6">
      <c r="A4" s="72">
        <v>2</v>
      </c>
      <c r="B4" s="29" t="s">
        <v>244</v>
      </c>
      <c r="C4" s="27" t="s">
        <v>303</v>
      </c>
      <c r="D4" s="8" t="s">
        <v>368</v>
      </c>
      <c r="E4" s="24">
        <v>3570400478188</v>
      </c>
      <c r="F4" s="7" t="s">
        <v>1178</v>
      </c>
      <c r="G4" s="18" t="s">
        <v>1164</v>
      </c>
      <c r="H4" s="20">
        <v>100000</v>
      </c>
      <c r="I4" s="20">
        <f t="shared" si="0"/>
        <v>7500</v>
      </c>
      <c r="J4" s="20">
        <f t="shared" si="1"/>
        <v>92500</v>
      </c>
      <c r="K4" s="20">
        <f t="shared" si="2"/>
        <v>32374.999999999996</v>
      </c>
      <c r="L4" s="224">
        <f t="shared" si="3"/>
        <v>27750</v>
      </c>
      <c r="M4" s="20">
        <f t="shared" si="4"/>
        <v>32374.999999999996</v>
      </c>
      <c r="N4" s="20">
        <f t="shared" ref="N4:N67" si="5">+I4+K4</f>
        <v>39875</v>
      </c>
      <c r="O4" s="66">
        <f>L4</f>
        <v>27750</v>
      </c>
      <c r="P4" s="20"/>
      <c r="Q4" s="21">
        <f t="shared" ref="Q4:Q66" si="6">+H4-N4-O4-P4</f>
        <v>32375</v>
      </c>
      <c r="R4" s="29" t="s">
        <v>386</v>
      </c>
      <c r="S4" s="21" t="s">
        <v>89</v>
      </c>
      <c r="T4" s="21" t="s">
        <v>387</v>
      </c>
      <c r="U4" s="10">
        <v>5122420440</v>
      </c>
      <c r="V4" s="47"/>
      <c r="W4" s="47"/>
      <c r="X4" s="47"/>
      <c r="Y4" s="47"/>
      <c r="Z4" s="49"/>
      <c r="AA4" s="13"/>
    </row>
    <row r="5" spans="1:27" s="26" customFormat="1" x14ac:dyDescent="0.6">
      <c r="A5" s="72">
        <v>3</v>
      </c>
      <c r="B5" s="29" t="s">
        <v>241</v>
      </c>
      <c r="C5" s="27" t="s">
        <v>299</v>
      </c>
      <c r="D5" s="8" t="s">
        <v>368</v>
      </c>
      <c r="E5" s="24">
        <v>3510600784967</v>
      </c>
      <c r="F5" s="7" t="s">
        <v>1165</v>
      </c>
      <c r="G5" s="18" t="s">
        <v>1164</v>
      </c>
      <c r="H5" s="20">
        <v>100000</v>
      </c>
      <c r="I5" s="20">
        <f t="shared" si="0"/>
        <v>7500</v>
      </c>
      <c r="J5" s="20">
        <f t="shared" si="1"/>
        <v>92500</v>
      </c>
      <c r="K5" s="20">
        <f t="shared" si="2"/>
        <v>32374.999999999996</v>
      </c>
      <c r="L5" s="224">
        <f t="shared" si="3"/>
        <v>27750</v>
      </c>
      <c r="M5" s="20">
        <f t="shared" si="4"/>
        <v>32374.999999999996</v>
      </c>
      <c r="N5" s="20">
        <f t="shared" si="5"/>
        <v>39875</v>
      </c>
      <c r="O5" s="66"/>
      <c r="P5" s="20"/>
      <c r="Q5" s="21">
        <f t="shared" si="6"/>
        <v>60125</v>
      </c>
      <c r="R5" s="29" t="s">
        <v>241</v>
      </c>
      <c r="S5" s="21" t="s">
        <v>89</v>
      </c>
      <c r="T5" s="21" t="s">
        <v>390</v>
      </c>
      <c r="U5" s="10">
        <v>6212370826</v>
      </c>
      <c r="V5" s="47"/>
      <c r="W5" s="47"/>
      <c r="X5" s="47"/>
      <c r="Y5" s="47"/>
      <c r="Z5" s="49"/>
      <c r="AA5" s="13"/>
    </row>
    <row r="6" spans="1:27" s="26" customFormat="1" x14ac:dyDescent="0.6">
      <c r="A6" s="72">
        <v>4</v>
      </c>
      <c r="B6" s="29" t="s">
        <v>415</v>
      </c>
      <c r="C6" s="27" t="s">
        <v>304</v>
      </c>
      <c r="D6" s="8" t="s">
        <v>368</v>
      </c>
      <c r="E6" s="24">
        <v>3640100334058</v>
      </c>
      <c r="F6" s="7" t="s">
        <v>1166</v>
      </c>
      <c r="G6" s="18" t="s">
        <v>1164</v>
      </c>
      <c r="H6" s="20">
        <v>100000</v>
      </c>
      <c r="I6" s="20">
        <f t="shared" si="0"/>
        <v>7500</v>
      </c>
      <c r="J6" s="20">
        <f t="shared" si="1"/>
        <v>92500</v>
      </c>
      <c r="K6" s="20">
        <f t="shared" si="2"/>
        <v>32374.999999999996</v>
      </c>
      <c r="L6" s="224">
        <f t="shared" si="3"/>
        <v>27750</v>
      </c>
      <c r="M6" s="20">
        <f t="shared" si="4"/>
        <v>32374.999999999996</v>
      </c>
      <c r="N6" s="20">
        <f t="shared" si="5"/>
        <v>39875</v>
      </c>
      <c r="O6" s="66">
        <v>27750</v>
      </c>
      <c r="P6" s="20"/>
      <c r="Q6" s="21">
        <f t="shared" si="6"/>
        <v>32375</v>
      </c>
      <c r="R6" s="29" t="s">
        <v>245</v>
      </c>
      <c r="S6" s="21" t="s">
        <v>89</v>
      </c>
      <c r="T6" s="21" t="s">
        <v>390</v>
      </c>
      <c r="U6" s="10">
        <v>6212370735</v>
      </c>
      <c r="V6" s="47"/>
      <c r="W6" s="47"/>
      <c r="X6" s="47"/>
      <c r="Y6" s="47"/>
      <c r="Z6" s="49"/>
      <c r="AA6" s="13"/>
    </row>
    <row r="7" spans="1:27" s="26" customFormat="1" x14ac:dyDescent="0.6">
      <c r="A7" s="72">
        <v>5</v>
      </c>
      <c r="B7" s="29" t="s">
        <v>418</v>
      </c>
      <c r="C7" s="27" t="s">
        <v>308</v>
      </c>
      <c r="D7" s="8" t="s">
        <v>368</v>
      </c>
      <c r="E7" s="24">
        <v>1509900735157</v>
      </c>
      <c r="F7" s="7" t="s">
        <v>1167</v>
      </c>
      <c r="G7" s="18" t="s">
        <v>1164</v>
      </c>
      <c r="H7" s="20">
        <v>100000</v>
      </c>
      <c r="I7" s="20">
        <f t="shared" si="0"/>
        <v>7500</v>
      </c>
      <c r="J7" s="20">
        <f t="shared" si="1"/>
        <v>92500</v>
      </c>
      <c r="K7" s="20">
        <f t="shared" si="2"/>
        <v>32374.999999999996</v>
      </c>
      <c r="L7" s="224">
        <f t="shared" si="3"/>
        <v>27750</v>
      </c>
      <c r="M7" s="20">
        <f t="shared" si="4"/>
        <v>32374.999999999996</v>
      </c>
      <c r="N7" s="20">
        <f t="shared" si="5"/>
        <v>39875</v>
      </c>
      <c r="O7" s="66"/>
      <c r="P7" s="20"/>
      <c r="Q7" s="21">
        <f t="shared" si="6"/>
        <v>60125</v>
      </c>
      <c r="R7" s="29" t="s">
        <v>419</v>
      </c>
      <c r="S7" s="21" t="s">
        <v>89</v>
      </c>
      <c r="T7" s="21" t="s">
        <v>57</v>
      </c>
      <c r="U7" s="10">
        <v>4222357842</v>
      </c>
      <c r="V7" s="47"/>
      <c r="W7" s="47"/>
      <c r="X7" s="47"/>
      <c r="Y7" s="47"/>
      <c r="Z7" s="49"/>
      <c r="AA7" s="13"/>
    </row>
    <row r="8" spans="1:27" s="26" customFormat="1" x14ac:dyDescent="0.6">
      <c r="A8" s="72">
        <v>6</v>
      </c>
      <c r="B8" s="19" t="s">
        <v>235</v>
      </c>
      <c r="C8" s="7" t="s">
        <v>293</v>
      </c>
      <c r="D8" s="8" t="s">
        <v>368</v>
      </c>
      <c r="E8" s="24">
        <v>3500500475440</v>
      </c>
      <c r="F8" s="7" t="s">
        <v>1168</v>
      </c>
      <c r="G8" s="18" t="s">
        <v>1164</v>
      </c>
      <c r="H8" s="20">
        <v>180000</v>
      </c>
      <c r="I8" s="20">
        <f t="shared" si="0"/>
        <v>13500</v>
      </c>
      <c r="J8" s="20">
        <f t="shared" si="1"/>
        <v>166500</v>
      </c>
      <c r="K8" s="20">
        <f t="shared" si="2"/>
        <v>58274.999999999993</v>
      </c>
      <c r="L8" s="224">
        <f t="shared" si="3"/>
        <v>49950</v>
      </c>
      <c r="M8" s="20">
        <f t="shared" si="4"/>
        <v>58274.999999999993</v>
      </c>
      <c r="N8" s="20">
        <f t="shared" si="5"/>
        <v>71775</v>
      </c>
      <c r="O8" s="66">
        <v>49950</v>
      </c>
      <c r="P8" s="20"/>
      <c r="Q8" s="21">
        <f t="shared" si="6"/>
        <v>58275</v>
      </c>
      <c r="R8" s="20" t="s">
        <v>393</v>
      </c>
      <c r="S8" s="21" t="s">
        <v>89</v>
      </c>
      <c r="T8" s="20" t="s">
        <v>57</v>
      </c>
      <c r="U8" s="9">
        <v>4222357891</v>
      </c>
      <c r="V8" s="46"/>
      <c r="W8" s="46"/>
      <c r="X8" s="46"/>
      <c r="Y8" s="46"/>
      <c r="Z8" s="49"/>
      <c r="AA8" s="13"/>
    </row>
    <row r="9" spans="1:27" s="23" customFormat="1" x14ac:dyDescent="0.6">
      <c r="A9" s="72">
        <v>7</v>
      </c>
      <c r="B9" s="19" t="s">
        <v>234</v>
      </c>
      <c r="C9" s="7" t="s">
        <v>292</v>
      </c>
      <c r="D9" s="8" t="s">
        <v>368</v>
      </c>
      <c r="E9" s="24">
        <v>3100602936083</v>
      </c>
      <c r="F9" s="7" t="s">
        <v>1169</v>
      </c>
      <c r="G9" s="18" t="s">
        <v>1164</v>
      </c>
      <c r="H9" s="20">
        <v>180000</v>
      </c>
      <c r="I9" s="20">
        <f t="shared" si="0"/>
        <v>13500</v>
      </c>
      <c r="J9" s="20">
        <f t="shared" si="1"/>
        <v>166500</v>
      </c>
      <c r="K9" s="20">
        <f t="shared" si="2"/>
        <v>58274.999999999993</v>
      </c>
      <c r="L9" s="224">
        <f t="shared" si="3"/>
        <v>49950</v>
      </c>
      <c r="M9" s="20">
        <f t="shared" si="4"/>
        <v>58274.999999999993</v>
      </c>
      <c r="N9" s="20">
        <f t="shared" si="5"/>
        <v>71775</v>
      </c>
      <c r="O9" s="66">
        <v>49950</v>
      </c>
      <c r="P9" s="20"/>
      <c r="Q9" s="21">
        <f t="shared" si="6"/>
        <v>58275</v>
      </c>
      <c r="R9" s="9" t="s">
        <v>394</v>
      </c>
      <c r="S9" s="21" t="s">
        <v>89</v>
      </c>
      <c r="T9" s="20" t="s">
        <v>57</v>
      </c>
      <c r="U9" s="9">
        <v>4222357883</v>
      </c>
      <c r="V9" s="46"/>
      <c r="W9" s="46"/>
      <c r="X9" s="46"/>
      <c r="Y9" s="46"/>
      <c r="Z9" s="49"/>
      <c r="AA9" s="22"/>
    </row>
    <row r="10" spans="1:27" s="26" customFormat="1" x14ac:dyDescent="0.6">
      <c r="A10" s="72">
        <v>8</v>
      </c>
      <c r="B10" s="29" t="s">
        <v>246</v>
      </c>
      <c r="C10" s="27" t="s">
        <v>305</v>
      </c>
      <c r="D10" s="8" t="s">
        <v>368</v>
      </c>
      <c r="E10" s="24">
        <v>3510600019845</v>
      </c>
      <c r="F10" s="7" t="s">
        <v>1170</v>
      </c>
      <c r="G10" s="18" t="s">
        <v>1164</v>
      </c>
      <c r="H10" s="20">
        <v>100000</v>
      </c>
      <c r="I10" s="20">
        <f t="shared" si="0"/>
        <v>7500</v>
      </c>
      <c r="J10" s="20">
        <f t="shared" si="1"/>
        <v>92500</v>
      </c>
      <c r="K10" s="20">
        <f t="shared" si="2"/>
        <v>32374.999999999996</v>
      </c>
      <c r="L10" s="224">
        <f t="shared" si="3"/>
        <v>27750</v>
      </c>
      <c r="M10" s="20">
        <f t="shared" si="4"/>
        <v>32374.999999999996</v>
      </c>
      <c r="N10" s="20">
        <f t="shared" si="5"/>
        <v>39875</v>
      </c>
      <c r="O10" s="66"/>
      <c r="P10" s="20"/>
      <c r="Q10" s="21">
        <f t="shared" si="6"/>
        <v>60125</v>
      </c>
      <c r="R10" s="29" t="s">
        <v>246</v>
      </c>
      <c r="S10" s="21" t="s">
        <v>89</v>
      </c>
      <c r="T10" s="21" t="s">
        <v>390</v>
      </c>
      <c r="U10" s="10">
        <v>6212370792</v>
      </c>
      <c r="V10" s="47"/>
      <c r="W10" s="47"/>
      <c r="X10" s="47"/>
      <c r="Y10" s="47"/>
      <c r="Z10" s="49"/>
      <c r="AA10" s="13"/>
    </row>
    <row r="11" spans="1:27" s="26" customFormat="1" x14ac:dyDescent="0.6">
      <c r="A11" s="72">
        <v>9</v>
      </c>
      <c r="B11" s="29" t="s">
        <v>247</v>
      </c>
      <c r="C11" s="27" t="s">
        <v>306</v>
      </c>
      <c r="D11" s="8" t="s">
        <v>368</v>
      </c>
      <c r="E11" s="24">
        <v>3570101445431</v>
      </c>
      <c r="F11" s="7" t="s">
        <v>1171</v>
      </c>
      <c r="G11" s="18" t="s">
        <v>1164</v>
      </c>
      <c r="H11" s="20">
        <v>100000</v>
      </c>
      <c r="I11" s="20">
        <f t="shared" si="0"/>
        <v>7500</v>
      </c>
      <c r="J11" s="20">
        <f t="shared" si="1"/>
        <v>92500</v>
      </c>
      <c r="K11" s="20">
        <f t="shared" si="2"/>
        <v>32374.999999999996</v>
      </c>
      <c r="L11" s="224">
        <f t="shared" si="3"/>
        <v>27750</v>
      </c>
      <c r="M11" s="20">
        <f t="shared" si="4"/>
        <v>32374.999999999996</v>
      </c>
      <c r="N11" s="20">
        <f t="shared" si="5"/>
        <v>39875</v>
      </c>
      <c r="O11" s="66">
        <f>L11</f>
        <v>27750</v>
      </c>
      <c r="P11" s="20"/>
      <c r="Q11" s="21">
        <f t="shared" si="6"/>
        <v>32375</v>
      </c>
      <c r="R11" s="29" t="s">
        <v>414</v>
      </c>
      <c r="S11" s="21" t="s">
        <v>89</v>
      </c>
      <c r="T11" s="21" t="s">
        <v>385</v>
      </c>
      <c r="U11" s="10">
        <v>5992088707</v>
      </c>
      <c r="V11" s="47"/>
      <c r="W11" s="47"/>
      <c r="X11" s="47"/>
      <c r="Y11" s="47"/>
      <c r="Z11" s="49"/>
      <c r="AA11" s="13"/>
    </row>
    <row r="12" spans="1:27" s="26" customFormat="1" x14ac:dyDescent="0.6">
      <c r="A12" s="72">
        <v>10</v>
      </c>
      <c r="B12" s="29" t="s">
        <v>420</v>
      </c>
      <c r="C12" s="27" t="s">
        <v>307</v>
      </c>
      <c r="D12" s="8" t="s">
        <v>368</v>
      </c>
      <c r="E12" s="24">
        <v>3520101297769</v>
      </c>
      <c r="F12" s="7" t="s">
        <v>1172</v>
      </c>
      <c r="G12" s="18" t="s">
        <v>1164</v>
      </c>
      <c r="H12" s="20">
        <v>100000</v>
      </c>
      <c r="I12" s="20">
        <f t="shared" si="0"/>
        <v>7500</v>
      </c>
      <c r="J12" s="20">
        <f t="shared" si="1"/>
        <v>92500</v>
      </c>
      <c r="K12" s="20">
        <f t="shared" si="2"/>
        <v>32374.999999999996</v>
      </c>
      <c r="L12" s="224">
        <f t="shared" si="3"/>
        <v>27750</v>
      </c>
      <c r="M12" s="20">
        <f t="shared" si="4"/>
        <v>32374.999999999996</v>
      </c>
      <c r="N12" s="20">
        <f t="shared" si="5"/>
        <v>39875</v>
      </c>
      <c r="O12" s="66"/>
      <c r="P12" s="20"/>
      <c r="Q12" s="21">
        <f t="shared" si="6"/>
        <v>60125</v>
      </c>
      <c r="R12" s="29" t="s">
        <v>421</v>
      </c>
      <c r="S12" s="21" t="s">
        <v>89</v>
      </c>
      <c r="T12" s="21" t="s">
        <v>422</v>
      </c>
      <c r="U12" s="10">
        <v>5272172601</v>
      </c>
      <c r="V12" s="47"/>
      <c r="W12" s="47"/>
      <c r="X12" s="47"/>
      <c r="Y12" s="47"/>
      <c r="Z12" s="49"/>
      <c r="AA12" s="13"/>
    </row>
    <row r="13" spans="1:27" s="23" customFormat="1" x14ac:dyDescent="0.6">
      <c r="A13" s="72">
        <v>11</v>
      </c>
      <c r="B13" s="19" t="s">
        <v>236</v>
      </c>
      <c r="C13" s="7" t="s">
        <v>294</v>
      </c>
      <c r="D13" s="8" t="s">
        <v>368</v>
      </c>
      <c r="E13" s="24">
        <v>3509900319702</v>
      </c>
      <c r="F13" s="7" t="s">
        <v>1173</v>
      </c>
      <c r="G13" s="18" t="s">
        <v>1164</v>
      </c>
      <c r="H13" s="20">
        <v>180000</v>
      </c>
      <c r="I13" s="20">
        <f t="shared" si="0"/>
        <v>13500</v>
      </c>
      <c r="J13" s="20">
        <f t="shared" si="1"/>
        <v>166500</v>
      </c>
      <c r="K13" s="20">
        <f t="shared" si="2"/>
        <v>58274.999999999993</v>
      </c>
      <c r="L13" s="224">
        <f t="shared" si="3"/>
        <v>49950</v>
      </c>
      <c r="M13" s="20">
        <f t="shared" si="4"/>
        <v>58274.999999999993</v>
      </c>
      <c r="N13" s="20">
        <f t="shared" si="5"/>
        <v>71775</v>
      </c>
      <c r="O13" s="285">
        <v>49950</v>
      </c>
      <c r="P13" s="20"/>
      <c r="Q13" s="21">
        <f t="shared" si="6"/>
        <v>58275</v>
      </c>
      <c r="R13" s="20" t="s">
        <v>133</v>
      </c>
      <c r="S13" s="21" t="s">
        <v>89</v>
      </c>
      <c r="T13" s="20" t="s">
        <v>57</v>
      </c>
      <c r="U13" s="9">
        <v>4222217095</v>
      </c>
      <c r="V13" s="46"/>
      <c r="W13" s="46"/>
      <c r="X13" s="46"/>
      <c r="Y13" s="46"/>
      <c r="Z13" s="49"/>
      <c r="AA13" s="22"/>
    </row>
    <row r="14" spans="1:27" s="26" customFormat="1" x14ac:dyDescent="0.6">
      <c r="A14" s="72">
        <v>12</v>
      </c>
      <c r="B14" s="29" t="s">
        <v>239</v>
      </c>
      <c r="C14" s="27" t="s">
        <v>297</v>
      </c>
      <c r="D14" s="8" t="s">
        <v>368</v>
      </c>
      <c r="E14" s="24">
        <v>5500700017379</v>
      </c>
      <c r="F14" s="7" t="s">
        <v>1174</v>
      </c>
      <c r="G14" s="18" t="s">
        <v>1164</v>
      </c>
      <c r="H14" s="20">
        <v>180000</v>
      </c>
      <c r="I14" s="20">
        <f t="shared" si="0"/>
        <v>13500</v>
      </c>
      <c r="J14" s="20">
        <f t="shared" si="1"/>
        <v>166500</v>
      </c>
      <c r="K14" s="20">
        <f t="shared" si="2"/>
        <v>58274.999999999993</v>
      </c>
      <c r="L14" s="224">
        <f t="shared" si="3"/>
        <v>49950</v>
      </c>
      <c r="M14" s="20">
        <f t="shared" si="4"/>
        <v>58274.999999999993</v>
      </c>
      <c r="N14" s="20">
        <f t="shared" si="5"/>
        <v>71775</v>
      </c>
      <c r="O14" s="66">
        <v>49950</v>
      </c>
      <c r="P14" s="20"/>
      <c r="Q14" s="21">
        <f t="shared" si="6"/>
        <v>58275</v>
      </c>
      <c r="R14" s="29" t="s">
        <v>239</v>
      </c>
      <c r="S14" s="21" t="s">
        <v>89</v>
      </c>
      <c r="T14" s="21" t="s">
        <v>388</v>
      </c>
      <c r="U14" s="10">
        <v>4852304130</v>
      </c>
      <c r="V14" s="47"/>
      <c r="W14" s="47"/>
      <c r="X14" s="47"/>
      <c r="Y14" s="47"/>
      <c r="Z14" s="49"/>
      <c r="AA14" s="13"/>
    </row>
    <row r="15" spans="1:27" s="26" customFormat="1" x14ac:dyDescent="0.6">
      <c r="A15" s="72">
        <v>13</v>
      </c>
      <c r="B15" s="19" t="s">
        <v>237</v>
      </c>
      <c r="C15" s="7" t="s">
        <v>295</v>
      </c>
      <c r="D15" s="8" t="s">
        <v>368</v>
      </c>
      <c r="E15" s="24">
        <v>3300800456906</v>
      </c>
      <c r="F15" s="7" t="s">
        <v>1175</v>
      </c>
      <c r="G15" s="18" t="s">
        <v>1164</v>
      </c>
      <c r="H15" s="20">
        <v>180000</v>
      </c>
      <c r="I15" s="20">
        <f t="shared" si="0"/>
        <v>13500</v>
      </c>
      <c r="J15" s="20">
        <f t="shared" si="1"/>
        <v>166500</v>
      </c>
      <c r="K15" s="20">
        <f t="shared" si="2"/>
        <v>58274.999999999993</v>
      </c>
      <c r="L15" s="224">
        <f t="shared" si="3"/>
        <v>49950</v>
      </c>
      <c r="M15" s="20">
        <f t="shared" si="4"/>
        <v>58274.999999999993</v>
      </c>
      <c r="N15" s="20">
        <f t="shared" si="5"/>
        <v>71775</v>
      </c>
      <c r="O15" s="66">
        <v>49950</v>
      </c>
      <c r="P15" s="20"/>
      <c r="Q15" s="21">
        <f t="shared" si="6"/>
        <v>58275</v>
      </c>
      <c r="R15" s="20" t="s">
        <v>392</v>
      </c>
      <c r="S15" s="21" t="s">
        <v>89</v>
      </c>
      <c r="T15" s="20" t="s">
        <v>74</v>
      </c>
      <c r="U15" s="9">
        <v>5992051713</v>
      </c>
      <c r="V15" s="46"/>
      <c r="W15" s="46"/>
      <c r="X15" s="46"/>
      <c r="Y15" s="46"/>
      <c r="Z15" s="49"/>
      <c r="AA15" s="13"/>
    </row>
    <row r="16" spans="1:27" s="26" customFormat="1" x14ac:dyDescent="0.6">
      <c r="A16" s="72">
        <v>14</v>
      </c>
      <c r="B16" s="29" t="s">
        <v>238</v>
      </c>
      <c r="C16" s="27" t="s">
        <v>296</v>
      </c>
      <c r="D16" s="8" t="s">
        <v>368</v>
      </c>
      <c r="E16" s="24">
        <v>3330101259664</v>
      </c>
      <c r="F16" s="7" t="s">
        <v>1176</v>
      </c>
      <c r="G16" s="18" t="s">
        <v>1164</v>
      </c>
      <c r="H16" s="20">
        <v>180000</v>
      </c>
      <c r="I16" s="20">
        <f>+H16*7.5%</f>
        <v>13500</v>
      </c>
      <c r="J16" s="20">
        <f>+H16-I16</f>
        <v>166500</v>
      </c>
      <c r="K16" s="20">
        <f>+J16*35%</f>
        <v>58274.999999999993</v>
      </c>
      <c r="L16" s="224">
        <f>+J16*30%</f>
        <v>49950</v>
      </c>
      <c r="M16" s="20">
        <f>+J16*35%</f>
        <v>58274.999999999993</v>
      </c>
      <c r="N16" s="20">
        <f t="shared" si="5"/>
        <v>71775</v>
      </c>
      <c r="O16" s="66">
        <v>49950</v>
      </c>
      <c r="P16" s="20">
        <v>58275</v>
      </c>
      <c r="Q16" s="21">
        <f t="shared" si="6"/>
        <v>0</v>
      </c>
      <c r="R16" s="29" t="s">
        <v>389</v>
      </c>
      <c r="S16" s="21" t="s">
        <v>89</v>
      </c>
      <c r="T16" s="21" t="s">
        <v>390</v>
      </c>
      <c r="U16" s="10">
        <v>6212147505</v>
      </c>
      <c r="V16" s="47"/>
      <c r="W16" s="47"/>
      <c r="X16" s="47"/>
      <c r="Y16" s="47"/>
      <c r="Z16" s="49"/>
      <c r="AA16" s="13"/>
    </row>
    <row r="17" spans="1:27" s="26" customFormat="1" x14ac:dyDescent="0.6">
      <c r="A17" s="72">
        <v>15</v>
      </c>
      <c r="B17" s="19" t="s">
        <v>233</v>
      </c>
      <c r="C17" s="7" t="s">
        <v>291</v>
      </c>
      <c r="D17" s="8" t="s">
        <v>368</v>
      </c>
      <c r="E17" s="24">
        <v>3571200123913</v>
      </c>
      <c r="F17" s="7" t="s">
        <v>1177</v>
      </c>
      <c r="G17" s="18" t="s">
        <v>1164</v>
      </c>
      <c r="H17" s="20">
        <v>180000</v>
      </c>
      <c r="I17" s="20">
        <f>+H17*7.5%</f>
        <v>13500</v>
      </c>
      <c r="J17" s="20">
        <f>+H17-I17</f>
        <v>166500</v>
      </c>
      <c r="K17" s="20">
        <f>+J17*35%</f>
        <v>58274.999999999993</v>
      </c>
      <c r="L17" s="224">
        <f>+J17*30%</f>
        <v>49950</v>
      </c>
      <c r="M17" s="20">
        <f>+J17*35%</f>
        <v>58274.999999999993</v>
      </c>
      <c r="N17" s="20">
        <f t="shared" si="5"/>
        <v>71775</v>
      </c>
      <c r="O17" s="343">
        <v>49950</v>
      </c>
      <c r="P17" s="20"/>
      <c r="Q17" s="21">
        <f t="shared" si="6"/>
        <v>58275</v>
      </c>
      <c r="R17" s="371" t="s">
        <v>393</v>
      </c>
      <c r="S17" s="372" t="s">
        <v>89</v>
      </c>
      <c r="T17" s="371" t="s">
        <v>57</v>
      </c>
      <c r="U17" s="373">
        <v>4222357891</v>
      </c>
      <c r="V17" s="9" t="s">
        <v>1844</v>
      </c>
      <c r="W17" s="46"/>
      <c r="X17" s="46"/>
      <c r="Y17" s="46"/>
      <c r="Z17" s="49"/>
      <c r="AA17" s="13"/>
    </row>
    <row r="18" spans="1:27" s="26" customFormat="1" x14ac:dyDescent="0.6">
      <c r="A18" s="72">
        <v>16</v>
      </c>
      <c r="B18" s="29" t="s">
        <v>397</v>
      </c>
      <c r="C18" s="27" t="s">
        <v>312</v>
      </c>
      <c r="D18" s="28" t="s">
        <v>369</v>
      </c>
      <c r="E18" s="24">
        <v>3540100331041</v>
      </c>
      <c r="F18" s="7" t="s">
        <v>1200</v>
      </c>
      <c r="G18" s="18" t="s">
        <v>1164</v>
      </c>
      <c r="H18" s="20">
        <v>100000</v>
      </c>
      <c r="I18" s="20">
        <f t="shared" ref="I18:I24" si="7">+H18*7.5%</f>
        <v>7500</v>
      </c>
      <c r="J18" s="20">
        <f t="shared" ref="J18:J24" si="8">+H18-I18</f>
        <v>92500</v>
      </c>
      <c r="K18" s="20">
        <f t="shared" ref="K18:K24" si="9">+J18*35%</f>
        <v>32374.999999999996</v>
      </c>
      <c r="L18" s="224">
        <f t="shared" ref="L18:L24" si="10">+J18*30%</f>
        <v>27750</v>
      </c>
      <c r="M18" s="20">
        <f t="shared" ref="M18:M24" si="11">+J18*35%</f>
        <v>32374.999999999996</v>
      </c>
      <c r="N18" s="20">
        <f t="shared" si="5"/>
        <v>39875</v>
      </c>
      <c r="O18" s="66">
        <v>27750</v>
      </c>
      <c r="P18" s="20">
        <v>32374.999999999996</v>
      </c>
      <c r="Q18" s="21">
        <f t="shared" si="6"/>
        <v>0</v>
      </c>
      <c r="R18" s="29" t="s">
        <v>398</v>
      </c>
      <c r="S18" s="21" t="s">
        <v>89</v>
      </c>
      <c r="T18" s="21" t="s">
        <v>16</v>
      </c>
      <c r="U18" s="10">
        <v>3542371962</v>
      </c>
      <c r="V18" s="47"/>
      <c r="W18" s="47"/>
      <c r="X18" s="47"/>
      <c r="Y18" s="47"/>
      <c r="Z18" s="49"/>
      <c r="AA18" s="13"/>
    </row>
    <row r="19" spans="1:27" s="26" customFormat="1" x14ac:dyDescent="0.6">
      <c r="A19" s="72">
        <v>17</v>
      </c>
      <c r="B19" s="29" t="s">
        <v>203</v>
      </c>
      <c r="C19" s="27" t="s">
        <v>315</v>
      </c>
      <c r="D19" s="28" t="s">
        <v>369</v>
      </c>
      <c r="E19" s="24">
        <v>3540300522967</v>
      </c>
      <c r="F19" s="7" t="s">
        <v>1201</v>
      </c>
      <c r="G19" s="18" t="s">
        <v>1164</v>
      </c>
      <c r="H19" s="20">
        <v>100000</v>
      </c>
      <c r="I19" s="20">
        <f t="shared" si="7"/>
        <v>7500</v>
      </c>
      <c r="J19" s="20">
        <f t="shared" si="8"/>
        <v>92500</v>
      </c>
      <c r="K19" s="20">
        <f t="shared" si="9"/>
        <v>32374.999999999996</v>
      </c>
      <c r="L19" s="224">
        <f t="shared" si="10"/>
        <v>27750</v>
      </c>
      <c r="M19" s="20">
        <f t="shared" si="11"/>
        <v>32374.999999999996</v>
      </c>
      <c r="N19" s="20">
        <f t="shared" si="5"/>
        <v>39875</v>
      </c>
      <c r="O19" s="66"/>
      <c r="P19" s="20"/>
      <c r="Q19" s="21">
        <f t="shared" si="6"/>
        <v>60125</v>
      </c>
      <c r="R19" s="29" t="s">
        <v>50</v>
      </c>
      <c r="S19" s="21" t="s">
        <v>89</v>
      </c>
      <c r="T19" s="21" t="s">
        <v>16</v>
      </c>
      <c r="U19" s="10">
        <v>3542219328</v>
      </c>
      <c r="V19" s="47"/>
      <c r="W19" s="47"/>
      <c r="X19" s="47"/>
      <c r="Y19" s="47"/>
      <c r="Z19" s="49"/>
      <c r="AA19" s="13"/>
    </row>
    <row r="20" spans="1:27" s="26" customFormat="1" x14ac:dyDescent="0.6">
      <c r="A20" s="72">
        <v>18</v>
      </c>
      <c r="B20" s="29" t="s">
        <v>249</v>
      </c>
      <c r="C20" s="27" t="s">
        <v>310</v>
      </c>
      <c r="D20" s="28" t="s">
        <v>369</v>
      </c>
      <c r="E20" s="24">
        <v>3540600316912</v>
      </c>
      <c r="F20" s="7" t="s">
        <v>1202</v>
      </c>
      <c r="G20" s="18" t="s">
        <v>1164</v>
      </c>
      <c r="H20" s="20">
        <v>190000</v>
      </c>
      <c r="I20" s="20">
        <f t="shared" si="7"/>
        <v>14250</v>
      </c>
      <c r="J20" s="20">
        <f t="shared" si="8"/>
        <v>175750</v>
      </c>
      <c r="K20" s="20">
        <f t="shared" si="9"/>
        <v>61512.499999999993</v>
      </c>
      <c r="L20" s="224">
        <f t="shared" si="10"/>
        <v>52725</v>
      </c>
      <c r="M20" s="20">
        <f t="shared" si="11"/>
        <v>61512.499999999993</v>
      </c>
      <c r="N20" s="20">
        <f t="shared" si="5"/>
        <v>75762.5</v>
      </c>
      <c r="O20" s="66">
        <v>52725</v>
      </c>
      <c r="P20" s="20"/>
      <c r="Q20" s="21">
        <f t="shared" si="6"/>
        <v>61512.5</v>
      </c>
      <c r="R20" s="29" t="s">
        <v>249</v>
      </c>
      <c r="S20" s="21" t="s">
        <v>89</v>
      </c>
      <c r="T20" s="21" t="s">
        <v>16</v>
      </c>
      <c r="U20" s="10">
        <v>3542289305</v>
      </c>
      <c r="V20" s="47"/>
      <c r="W20" s="47"/>
      <c r="X20" s="47"/>
      <c r="Y20" s="47"/>
      <c r="Z20" s="49"/>
      <c r="AA20" s="13"/>
    </row>
    <row r="21" spans="1:27" s="26" customFormat="1" x14ac:dyDescent="0.6">
      <c r="A21" s="72">
        <v>19</v>
      </c>
      <c r="B21" s="29" t="s">
        <v>252</v>
      </c>
      <c r="C21" s="27" t="s">
        <v>316</v>
      </c>
      <c r="D21" s="28" t="s">
        <v>369</v>
      </c>
      <c r="E21" s="24">
        <v>3570101104545</v>
      </c>
      <c r="F21" s="7" t="s">
        <v>1203</v>
      </c>
      <c r="G21" s="18" t="s">
        <v>1164</v>
      </c>
      <c r="H21" s="20">
        <v>100000</v>
      </c>
      <c r="I21" s="20">
        <f t="shared" si="7"/>
        <v>7500</v>
      </c>
      <c r="J21" s="20">
        <f t="shared" si="8"/>
        <v>92500</v>
      </c>
      <c r="K21" s="20">
        <f t="shared" si="9"/>
        <v>32374.999999999996</v>
      </c>
      <c r="L21" s="224">
        <f t="shared" si="10"/>
        <v>27750</v>
      </c>
      <c r="M21" s="20">
        <f t="shared" si="11"/>
        <v>32374.999999999996</v>
      </c>
      <c r="N21" s="20">
        <f t="shared" si="5"/>
        <v>39875</v>
      </c>
      <c r="O21" s="66">
        <v>27750</v>
      </c>
      <c r="P21" s="20">
        <v>32375</v>
      </c>
      <c r="Q21" s="21">
        <f t="shared" si="6"/>
        <v>0</v>
      </c>
      <c r="R21" s="29" t="s">
        <v>49</v>
      </c>
      <c r="S21" s="21" t="s">
        <v>89</v>
      </c>
      <c r="T21" s="21" t="s">
        <v>16</v>
      </c>
      <c r="U21" s="10">
        <v>3542280718</v>
      </c>
      <c r="V21" s="47"/>
      <c r="W21" s="47"/>
      <c r="X21" s="47"/>
      <c r="Y21" s="47"/>
      <c r="Z21" s="49"/>
      <c r="AA21" s="13"/>
    </row>
    <row r="22" spans="1:27" s="26" customFormat="1" x14ac:dyDescent="0.6">
      <c r="A22" s="72">
        <v>20</v>
      </c>
      <c r="B22" s="29" t="s">
        <v>251</v>
      </c>
      <c r="C22" s="27" t="s">
        <v>314</v>
      </c>
      <c r="D22" s="28" t="s">
        <v>369</v>
      </c>
      <c r="E22" s="24">
        <v>3540400407388</v>
      </c>
      <c r="F22" s="7" t="s">
        <v>1204</v>
      </c>
      <c r="G22" s="18" t="s">
        <v>1164</v>
      </c>
      <c r="H22" s="20">
        <v>100000</v>
      </c>
      <c r="I22" s="20">
        <f t="shared" si="7"/>
        <v>7500</v>
      </c>
      <c r="J22" s="20">
        <f t="shared" si="8"/>
        <v>92500</v>
      </c>
      <c r="K22" s="20">
        <f t="shared" si="9"/>
        <v>32374.999999999996</v>
      </c>
      <c r="L22" s="224">
        <f t="shared" si="10"/>
        <v>27750</v>
      </c>
      <c r="M22" s="20">
        <f t="shared" si="11"/>
        <v>32374.999999999996</v>
      </c>
      <c r="N22" s="20">
        <f t="shared" si="5"/>
        <v>39875</v>
      </c>
      <c r="O22" s="66">
        <v>27750</v>
      </c>
      <c r="P22" s="20"/>
      <c r="Q22" s="21">
        <f t="shared" si="6"/>
        <v>32375</v>
      </c>
      <c r="R22" s="29" t="s">
        <v>423</v>
      </c>
      <c r="S22" s="21" t="s">
        <v>89</v>
      </c>
      <c r="T22" s="21" t="s">
        <v>16</v>
      </c>
      <c r="U22" s="10">
        <v>3542196849</v>
      </c>
      <c r="V22" s="47"/>
      <c r="W22" s="47"/>
      <c r="X22" s="47"/>
      <c r="Y22" s="47"/>
      <c r="Z22" s="49"/>
      <c r="AA22" s="13"/>
    </row>
    <row r="23" spans="1:27" s="26" customFormat="1" x14ac:dyDescent="0.6">
      <c r="A23" s="72">
        <v>21</v>
      </c>
      <c r="B23" s="29" t="s">
        <v>424</v>
      </c>
      <c r="C23" s="27" t="s">
        <v>313</v>
      </c>
      <c r="D23" s="28" t="s">
        <v>369</v>
      </c>
      <c r="E23" s="24">
        <v>3540100546633</v>
      </c>
      <c r="F23" s="7" t="s">
        <v>1205</v>
      </c>
      <c r="G23" s="18" t="s">
        <v>1164</v>
      </c>
      <c r="H23" s="20">
        <v>100000</v>
      </c>
      <c r="I23" s="20">
        <f t="shared" si="7"/>
        <v>7500</v>
      </c>
      <c r="J23" s="20">
        <f t="shared" si="8"/>
        <v>92500</v>
      </c>
      <c r="K23" s="20">
        <f t="shared" si="9"/>
        <v>32374.999999999996</v>
      </c>
      <c r="L23" s="224">
        <f t="shared" si="10"/>
        <v>27750</v>
      </c>
      <c r="M23" s="20">
        <f t="shared" si="11"/>
        <v>32374.999999999996</v>
      </c>
      <c r="N23" s="20">
        <f t="shared" si="5"/>
        <v>39875</v>
      </c>
      <c r="O23" s="66">
        <f>L23</f>
        <v>27750</v>
      </c>
      <c r="P23" s="20"/>
      <c r="Q23" s="21">
        <f t="shared" si="6"/>
        <v>32375</v>
      </c>
      <c r="R23" s="29" t="s">
        <v>425</v>
      </c>
      <c r="S23" s="21" t="s">
        <v>89</v>
      </c>
      <c r="T23" s="21" t="s">
        <v>16</v>
      </c>
      <c r="U23" s="10">
        <v>3542555366</v>
      </c>
      <c r="V23" s="47"/>
      <c r="W23" s="47"/>
      <c r="X23" s="47"/>
      <c r="Y23" s="47"/>
      <c r="Z23" s="49"/>
      <c r="AA23" s="13"/>
    </row>
    <row r="24" spans="1:27" s="26" customFormat="1" x14ac:dyDescent="0.6">
      <c r="A24" s="72">
        <v>22</v>
      </c>
      <c r="B24" s="29" t="s">
        <v>250</v>
      </c>
      <c r="C24" s="27" t="s">
        <v>311</v>
      </c>
      <c r="D24" s="28" t="s">
        <v>369</v>
      </c>
      <c r="E24" s="24">
        <v>3540100293697</v>
      </c>
      <c r="F24" s="7" t="s">
        <v>1206</v>
      </c>
      <c r="G24" s="18" t="s">
        <v>1164</v>
      </c>
      <c r="H24" s="20">
        <v>200000</v>
      </c>
      <c r="I24" s="20">
        <f t="shared" si="7"/>
        <v>15000</v>
      </c>
      <c r="J24" s="20">
        <f t="shared" si="8"/>
        <v>185000</v>
      </c>
      <c r="K24" s="20">
        <f t="shared" si="9"/>
        <v>64749.999999999993</v>
      </c>
      <c r="L24" s="224">
        <f t="shared" si="10"/>
        <v>55500</v>
      </c>
      <c r="M24" s="20">
        <f t="shared" si="11"/>
        <v>64749.999999999993</v>
      </c>
      <c r="N24" s="20">
        <f t="shared" si="5"/>
        <v>79750</v>
      </c>
      <c r="O24" s="66">
        <v>55500</v>
      </c>
      <c r="P24" s="20">
        <v>64750</v>
      </c>
      <c r="Q24" s="21">
        <f>+H24-N24-O24-P24</f>
        <v>0</v>
      </c>
      <c r="R24" s="29" t="s">
        <v>399</v>
      </c>
      <c r="S24" s="21" t="s">
        <v>89</v>
      </c>
      <c r="T24" s="21" t="s">
        <v>16</v>
      </c>
      <c r="U24" s="10">
        <v>3542464171</v>
      </c>
      <c r="V24" s="47"/>
      <c r="W24" s="47"/>
      <c r="X24" s="47"/>
      <c r="Y24" s="47"/>
      <c r="Z24" s="49"/>
      <c r="AA24" s="13"/>
    </row>
    <row r="25" spans="1:27" s="26" customFormat="1" x14ac:dyDescent="0.6">
      <c r="A25" s="72">
        <v>23</v>
      </c>
      <c r="B25" s="29" t="s">
        <v>248</v>
      </c>
      <c r="C25" s="27" t="s">
        <v>309</v>
      </c>
      <c r="D25" s="28" t="s">
        <v>369</v>
      </c>
      <c r="E25" s="24">
        <v>1549900186609</v>
      </c>
      <c r="F25" s="7" t="s">
        <v>1207</v>
      </c>
      <c r="G25" s="18" t="s">
        <v>1164</v>
      </c>
      <c r="H25" s="20">
        <v>150000</v>
      </c>
      <c r="I25" s="20">
        <f t="shared" si="0"/>
        <v>11250</v>
      </c>
      <c r="J25" s="20">
        <f t="shared" si="1"/>
        <v>138750</v>
      </c>
      <c r="K25" s="20">
        <f t="shared" si="2"/>
        <v>48562.5</v>
      </c>
      <c r="L25" s="224">
        <f t="shared" si="3"/>
        <v>41625</v>
      </c>
      <c r="M25" s="20">
        <f t="shared" si="4"/>
        <v>48562.5</v>
      </c>
      <c r="N25" s="20">
        <f t="shared" si="5"/>
        <v>59812.5</v>
      </c>
      <c r="O25" s="66">
        <v>41625</v>
      </c>
      <c r="P25" s="20">
        <v>48562.5</v>
      </c>
      <c r="Q25" s="21">
        <f t="shared" si="6"/>
        <v>0</v>
      </c>
      <c r="R25" s="29" t="s">
        <v>248</v>
      </c>
      <c r="S25" s="21" t="s">
        <v>89</v>
      </c>
      <c r="T25" s="29" t="s">
        <v>16</v>
      </c>
      <c r="U25" s="10">
        <v>3542435544</v>
      </c>
      <c r="V25" s="47"/>
      <c r="W25" s="47"/>
      <c r="X25" s="47"/>
      <c r="Y25" s="47"/>
      <c r="Z25" s="49"/>
      <c r="AA25" s="13"/>
    </row>
    <row r="26" spans="1:27" s="26" customFormat="1" x14ac:dyDescent="0.6">
      <c r="A26" s="72">
        <v>24</v>
      </c>
      <c r="B26" s="19" t="s">
        <v>257</v>
      </c>
      <c r="C26" s="7" t="s">
        <v>321</v>
      </c>
      <c r="D26" s="28" t="s">
        <v>370</v>
      </c>
      <c r="E26" s="24">
        <v>3529900290259</v>
      </c>
      <c r="F26" s="7" t="s">
        <v>1226</v>
      </c>
      <c r="G26" s="18" t="s">
        <v>1164</v>
      </c>
      <c r="H26" s="20">
        <v>180000</v>
      </c>
      <c r="I26" s="20">
        <f t="shared" si="0"/>
        <v>13500</v>
      </c>
      <c r="J26" s="20">
        <f t="shared" si="1"/>
        <v>166500</v>
      </c>
      <c r="K26" s="20">
        <f t="shared" si="2"/>
        <v>58274.999999999993</v>
      </c>
      <c r="L26" s="224">
        <f t="shared" si="3"/>
        <v>49950</v>
      </c>
      <c r="M26" s="20">
        <f t="shared" si="4"/>
        <v>58274.999999999993</v>
      </c>
      <c r="N26" s="20">
        <f t="shared" si="5"/>
        <v>71775</v>
      </c>
      <c r="O26" s="66"/>
      <c r="P26" s="20"/>
      <c r="Q26" s="21">
        <f t="shared" si="6"/>
        <v>108225</v>
      </c>
      <c r="R26" s="20" t="s">
        <v>383</v>
      </c>
      <c r="S26" s="21" t="s">
        <v>89</v>
      </c>
      <c r="T26" s="20" t="s">
        <v>19</v>
      </c>
      <c r="U26" s="9">
        <v>3642476588</v>
      </c>
      <c r="V26" s="46"/>
      <c r="W26" s="46"/>
      <c r="X26" s="46"/>
      <c r="Y26" s="46"/>
      <c r="Z26" s="49"/>
      <c r="AA26" s="13"/>
    </row>
    <row r="27" spans="1:27" s="26" customFormat="1" x14ac:dyDescent="0.6">
      <c r="A27" s="72">
        <v>25</v>
      </c>
      <c r="B27" s="19" t="s">
        <v>261</v>
      </c>
      <c r="C27" s="27" t="s">
        <v>325</v>
      </c>
      <c r="D27" s="28" t="s">
        <v>370</v>
      </c>
      <c r="E27" s="24">
        <v>3560100051405</v>
      </c>
      <c r="F27" s="7" t="s">
        <v>1227</v>
      </c>
      <c r="G27" s="18" t="s">
        <v>1164</v>
      </c>
      <c r="H27" s="20">
        <v>100000</v>
      </c>
      <c r="I27" s="20">
        <f t="shared" si="0"/>
        <v>7500</v>
      </c>
      <c r="J27" s="20">
        <f t="shared" si="1"/>
        <v>92500</v>
      </c>
      <c r="K27" s="20">
        <f t="shared" si="2"/>
        <v>32374.999999999996</v>
      </c>
      <c r="L27" s="224">
        <f t="shared" si="3"/>
        <v>27750</v>
      </c>
      <c r="M27" s="20">
        <f t="shared" si="4"/>
        <v>32374.999999999996</v>
      </c>
      <c r="N27" s="20">
        <f t="shared" si="5"/>
        <v>39875</v>
      </c>
      <c r="O27" s="66">
        <v>27750</v>
      </c>
      <c r="P27" s="12"/>
      <c r="Q27" s="21">
        <f t="shared" si="6"/>
        <v>32375</v>
      </c>
      <c r="R27" s="19" t="s">
        <v>413</v>
      </c>
      <c r="S27" s="21" t="s">
        <v>89</v>
      </c>
      <c r="T27" s="20" t="s">
        <v>19</v>
      </c>
      <c r="U27" s="10">
        <v>3642194066</v>
      </c>
      <c r="V27" s="47"/>
      <c r="W27" s="47"/>
      <c r="X27" s="47"/>
      <c r="Y27" s="47"/>
      <c r="Z27" s="49"/>
      <c r="AA27" s="13"/>
    </row>
    <row r="28" spans="1:27" s="26" customFormat="1" x14ac:dyDescent="0.6">
      <c r="A28" s="72">
        <v>26</v>
      </c>
      <c r="B28" s="19" t="s">
        <v>263</v>
      </c>
      <c r="C28" s="27" t="s">
        <v>328</v>
      </c>
      <c r="D28" s="28" t="s">
        <v>370</v>
      </c>
      <c r="E28" s="24">
        <v>3569900054407</v>
      </c>
      <c r="F28" s="7" t="s">
        <v>1228</v>
      </c>
      <c r="G28" s="18" t="s">
        <v>1164</v>
      </c>
      <c r="H28" s="20">
        <v>100000</v>
      </c>
      <c r="I28" s="20">
        <f t="shared" si="0"/>
        <v>7500</v>
      </c>
      <c r="J28" s="20">
        <f t="shared" si="1"/>
        <v>92500</v>
      </c>
      <c r="K28" s="20">
        <f t="shared" si="2"/>
        <v>32374.999999999996</v>
      </c>
      <c r="L28" s="224">
        <f t="shared" si="3"/>
        <v>27750</v>
      </c>
      <c r="M28" s="20">
        <f t="shared" si="4"/>
        <v>32374.999999999996</v>
      </c>
      <c r="N28" s="20">
        <f t="shared" si="5"/>
        <v>39875</v>
      </c>
      <c r="O28" s="66">
        <v>27750</v>
      </c>
      <c r="P28" s="12"/>
      <c r="Q28" s="21">
        <f t="shared" si="6"/>
        <v>32375</v>
      </c>
      <c r="R28" s="19" t="s">
        <v>412</v>
      </c>
      <c r="S28" s="21" t="s">
        <v>89</v>
      </c>
      <c r="T28" s="20" t="s">
        <v>19</v>
      </c>
      <c r="U28" s="10">
        <v>3642193795</v>
      </c>
      <c r="V28" s="47"/>
      <c r="W28" s="47"/>
      <c r="X28" s="47"/>
      <c r="Y28" s="47"/>
      <c r="Z28" s="49"/>
      <c r="AA28" s="13"/>
    </row>
    <row r="29" spans="1:27" s="26" customFormat="1" x14ac:dyDescent="0.6">
      <c r="A29" s="72">
        <v>27</v>
      </c>
      <c r="B29" s="19" t="s">
        <v>260</v>
      </c>
      <c r="C29" s="27" t="s">
        <v>324</v>
      </c>
      <c r="D29" s="28" t="s">
        <v>370</v>
      </c>
      <c r="E29" s="24">
        <v>1571100006421</v>
      </c>
      <c r="F29" s="7" t="s">
        <v>1229</v>
      </c>
      <c r="G29" s="18" t="s">
        <v>1164</v>
      </c>
      <c r="H29" s="20">
        <v>100000</v>
      </c>
      <c r="I29" s="20">
        <f t="shared" si="0"/>
        <v>7500</v>
      </c>
      <c r="J29" s="20">
        <f t="shared" si="1"/>
        <v>92500</v>
      </c>
      <c r="K29" s="20">
        <f t="shared" si="2"/>
        <v>32374.999999999996</v>
      </c>
      <c r="L29" s="224">
        <f t="shared" si="3"/>
        <v>27750</v>
      </c>
      <c r="M29" s="20">
        <f t="shared" si="4"/>
        <v>32374.999999999996</v>
      </c>
      <c r="N29" s="20">
        <f t="shared" si="5"/>
        <v>39875</v>
      </c>
      <c r="O29" s="66"/>
      <c r="P29" s="12"/>
      <c r="Q29" s="21">
        <f t="shared" si="6"/>
        <v>60125</v>
      </c>
      <c r="R29" s="19" t="s">
        <v>409</v>
      </c>
      <c r="S29" s="21" t="s">
        <v>89</v>
      </c>
      <c r="T29" s="20" t="s">
        <v>19</v>
      </c>
      <c r="U29" s="10">
        <v>3642340685</v>
      </c>
      <c r="V29" s="47"/>
      <c r="W29" s="47"/>
      <c r="X29" s="47"/>
      <c r="Y29" s="47"/>
      <c r="Z29" s="49"/>
      <c r="AA29" s="13"/>
    </row>
    <row r="30" spans="1:27" s="26" customFormat="1" x14ac:dyDescent="0.6">
      <c r="A30" s="72">
        <v>28</v>
      </c>
      <c r="B30" s="19" t="s">
        <v>262</v>
      </c>
      <c r="C30" s="27" t="s">
        <v>326</v>
      </c>
      <c r="D30" s="28" t="s">
        <v>370</v>
      </c>
      <c r="E30" s="24">
        <v>3569900064607</v>
      </c>
      <c r="F30" s="7" t="s">
        <v>1230</v>
      </c>
      <c r="G30" s="18" t="s">
        <v>1164</v>
      </c>
      <c r="H30" s="20">
        <v>100000</v>
      </c>
      <c r="I30" s="20">
        <f t="shared" si="0"/>
        <v>7500</v>
      </c>
      <c r="J30" s="20">
        <f t="shared" si="1"/>
        <v>92500</v>
      </c>
      <c r="K30" s="20">
        <f t="shared" si="2"/>
        <v>32374.999999999996</v>
      </c>
      <c r="L30" s="224">
        <f t="shared" si="3"/>
        <v>27750</v>
      </c>
      <c r="M30" s="20">
        <f t="shared" si="4"/>
        <v>32374.999999999996</v>
      </c>
      <c r="N30" s="20">
        <f t="shared" si="5"/>
        <v>39875</v>
      </c>
      <c r="O30" s="306">
        <v>27750</v>
      </c>
      <c r="P30" s="12"/>
      <c r="Q30" s="21">
        <f t="shared" si="6"/>
        <v>32375</v>
      </c>
      <c r="R30" s="19" t="s">
        <v>411</v>
      </c>
      <c r="S30" s="21" t="s">
        <v>89</v>
      </c>
      <c r="T30" s="20" t="s">
        <v>19</v>
      </c>
      <c r="U30" s="10">
        <v>3642194124</v>
      </c>
      <c r="V30" s="47"/>
      <c r="W30" s="47"/>
      <c r="X30" s="47"/>
      <c r="Y30" s="47"/>
      <c r="Z30" s="67"/>
      <c r="AA30" s="13"/>
    </row>
    <row r="31" spans="1:27" s="26" customFormat="1" x14ac:dyDescent="0.6">
      <c r="A31" s="72">
        <v>29</v>
      </c>
      <c r="B31" s="19" t="s">
        <v>258</v>
      </c>
      <c r="C31" s="27" t="s">
        <v>322</v>
      </c>
      <c r="D31" s="28" t="s">
        <v>370</v>
      </c>
      <c r="E31" s="24">
        <v>3570400249791</v>
      </c>
      <c r="F31" s="7" t="s">
        <v>1231</v>
      </c>
      <c r="G31" s="18" t="s">
        <v>1164</v>
      </c>
      <c r="H31" s="20">
        <v>160000</v>
      </c>
      <c r="I31" s="20">
        <f t="shared" si="0"/>
        <v>12000</v>
      </c>
      <c r="J31" s="20">
        <f t="shared" si="1"/>
        <v>148000</v>
      </c>
      <c r="K31" s="20">
        <f t="shared" si="2"/>
        <v>51800</v>
      </c>
      <c r="L31" s="224">
        <f t="shared" si="3"/>
        <v>44400</v>
      </c>
      <c r="M31" s="20">
        <f t="shared" si="4"/>
        <v>51800</v>
      </c>
      <c r="N31" s="20">
        <f t="shared" si="5"/>
        <v>63800</v>
      </c>
      <c r="O31" s="66">
        <v>44400</v>
      </c>
      <c r="P31" s="20"/>
      <c r="Q31" s="21">
        <f t="shared" si="6"/>
        <v>51800</v>
      </c>
      <c r="R31" s="20" t="s">
        <v>70</v>
      </c>
      <c r="S31" s="21" t="s">
        <v>89</v>
      </c>
      <c r="T31" s="20" t="s">
        <v>19</v>
      </c>
      <c r="U31" s="9">
        <v>3642194140</v>
      </c>
      <c r="V31" s="46"/>
      <c r="W31" s="46"/>
      <c r="X31" s="46"/>
      <c r="Y31" s="46"/>
      <c r="Z31" s="49"/>
      <c r="AA31" s="13"/>
    </row>
    <row r="32" spans="1:27" s="26" customFormat="1" x14ac:dyDescent="0.6">
      <c r="A32" s="72">
        <v>30</v>
      </c>
      <c r="B32" s="19" t="s">
        <v>256</v>
      </c>
      <c r="C32" s="7" t="s">
        <v>320</v>
      </c>
      <c r="D32" s="28" t="s">
        <v>370</v>
      </c>
      <c r="E32" s="24">
        <v>3560500687501</v>
      </c>
      <c r="F32" s="7" t="s">
        <v>1232</v>
      </c>
      <c r="G32" s="18" t="s">
        <v>1164</v>
      </c>
      <c r="H32" s="20">
        <v>180000</v>
      </c>
      <c r="I32" s="20">
        <f t="shared" si="0"/>
        <v>13500</v>
      </c>
      <c r="J32" s="20">
        <f t="shared" si="1"/>
        <v>166500</v>
      </c>
      <c r="K32" s="20">
        <f t="shared" si="2"/>
        <v>58274.999999999993</v>
      </c>
      <c r="L32" s="224">
        <f t="shared" si="3"/>
        <v>49950</v>
      </c>
      <c r="M32" s="20">
        <f t="shared" si="4"/>
        <v>58274.999999999993</v>
      </c>
      <c r="N32" s="20">
        <f t="shared" si="5"/>
        <v>71775</v>
      </c>
      <c r="O32" s="66"/>
      <c r="P32" s="20"/>
      <c r="Q32" s="21">
        <f t="shared" si="6"/>
        <v>108225</v>
      </c>
      <c r="R32" s="20" t="s">
        <v>256</v>
      </c>
      <c r="S32" s="21" t="s">
        <v>89</v>
      </c>
      <c r="T32" s="20" t="s">
        <v>19</v>
      </c>
      <c r="U32" s="9">
        <v>3642193928</v>
      </c>
      <c r="V32" s="46"/>
      <c r="W32" s="46"/>
      <c r="X32" s="46"/>
      <c r="Y32" s="46"/>
      <c r="Z32" s="67"/>
      <c r="AA32" s="13"/>
    </row>
    <row r="33" spans="1:27" s="26" customFormat="1" x14ac:dyDescent="0.6">
      <c r="A33" s="72">
        <v>31</v>
      </c>
      <c r="B33" s="19" t="s">
        <v>255</v>
      </c>
      <c r="C33" s="27" t="s">
        <v>319</v>
      </c>
      <c r="D33" s="28" t="s">
        <v>370</v>
      </c>
      <c r="E33" s="24">
        <v>3560100062938</v>
      </c>
      <c r="F33" s="7" t="s">
        <v>1233</v>
      </c>
      <c r="G33" s="18" t="s">
        <v>1164</v>
      </c>
      <c r="H33" s="20">
        <v>180000</v>
      </c>
      <c r="I33" s="20">
        <f t="shared" si="0"/>
        <v>13500</v>
      </c>
      <c r="J33" s="20">
        <f t="shared" si="1"/>
        <v>166500</v>
      </c>
      <c r="K33" s="20">
        <f t="shared" si="2"/>
        <v>58274.999999999993</v>
      </c>
      <c r="L33" s="224">
        <f t="shared" si="3"/>
        <v>49950</v>
      </c>
      <c r="M33" s="20">
        <f t="shared" si="4"/>
        <v>58274.999999999993</v>
      </c>
      <c r="N33" s="20">
        <f t="shared" si="5"/>
        <v>71775</v>
      </c>
      <c r="O33" s="66">
        <v>49950</v>
      </c>
      <c r="P33" s="20"/>
      <c r="Q33" s="21">
        <f t="shared" si="6"/>
        <v>58275</v>
      </c>
      <c r="R33" s="20" t="s">
        <v>140</v>
      </c>
      <c r="S33" s="21" t="s">
        <v>89</v>
      </c>
      <c r="T33" s="21" t="s">
        <v>19</v>
      </c>
      <c r="U33" s="9">
        <v>3642460475</v>
      </c>
      <c r="V33" s="46"/>
      <c r="W33" s="46"/>
      <c r="X33" s="46"/>
      <c r="Y33" s="46"/>
      <c r="Z33" s="67"/>
      <c r="AA33" s="13"/>
    </row>
    <row r="34" spans="1:27" s="26" customFormat="1" x14ac:dyDescent="0.6">
      <c r="A34" s="72">
        <v>32</v>
      </c>
      <c r="B34" s="29" t="s">
        <v>254</v>
      </c>
      <c r="C34" s="27" t="s">
        <v>318</v>
      </c>
      <c r="D34" s="28" t="s">
        <v>370</v>
      </c>
      <c r="E34" s="24">
        <v>3560100020267</v>
      </c>
      <c r="F34" s="7" t="s">
        <v>1234</v>
      </c>
      <c r="G34" s="18" t="s">
        <v>1164</v>
      </c>
      <c r="H34" s="20">
        <v>180000</v>
      </c>
      <c r="I34" s="20">
        <f t="shared" si="0"/>
        <v>13500</v>
      </c>
      <c r="J34" s="20">
        <f t="shared" si="1"/>
        <v>166500</v>
      </c>
      <c r="K34" s="20">
        <f t="shared" si="2"/>
        <v>58274.999999999993</v>
      </c>
      <c r="L34" s="224">
        <f t="shared" si="3"/>
        <v>49950</v>
      </c>
      <c r="M34" s="20">
        <f t="shared" si="4"/>
        <v>58274.999999999993</v>
      </c>
      <c r="N34" s="20">
        <f t="shared" si="5"/>
        <v>71775</v>
      </c>
      <c r="O34" s="66"/>
      <c r="P34" s="20"/>
      <c r="Q34" s="21">
        <f t="shared" si="6"/>
        <v>108225</v>
      </c>
      <c r="R34" s="29" t="s">
        <v>382</v>
      </c>
      <c r="S34" s="21" t="s">
        <v>89</v>
      </c>
      <c r="T34" s="21" t="s">
        <v>19</v>
      </c>
      <c r="U34" s="10">
        <v>3642248557</v>
      </c>
      <c r="V34" s="47"/>
      <c r="W34" s="47"/>
      <c r="X34" s="47"/>
      <c r="Y34" s="47"/>
      <c r="Z34" s="49"/>
      <c r="AA34" s="13"/>
    </row>
    <row r="35" spans="1:27" s="26" customFormat="1" x14ac:dyDescent="0.6">
      <c r="A35" s="72">
        <v>33</v>
      </c>
      <c r="B35" s="19" t="s">
        <v>98</v>
      </c>
      <c r="C35" s="27" t="s">
        <v>329</v>
      </c>
      <c r="D35" s="28" t="s">
        <v>370</v>
      </c>
      <c r="E35" s="24">
        <v>5560100051177</v>
      </c>
      <c r="F35" s="7" t="s">
        <v>1235</v>
      </c>
      <c r="G35" s="18" t="s">
        <v>1164</v>
      </c>
      <c r="H35" s="20">
        <v>100000</v>
      </c>
      <c r="I35" s="20">
        <f t="shared" si="0"/>
        <v>7500</v>
      </c>
      <c r="J35" s="20">
        <f t="shared" si="1"/>
        <v>92500</v>
      </c>
      <c r="K35" s="20">
        <f t="shared" si="2"/>
        <v>32374.999999999996</v>
      </c>
      <c r="L35" s="224">
        <f t="shared" si="3"/>
        <v>27750</v>
      </c>
      <c r="M35" s="20">
        <f t="shared" si="4"/>
        <v>32374.999999999996</v>
      </c>
      <c r="N35" s="20">
        <f t="shared" si="5"/>
        <v>39875</v>
      </c>
      <c r="O35" s="66">
        <f>L35</f>
        <v>27750</v>
      </c>
      <c r="P35" s="20"/>
      <c r="Q35" s="21">
        <f t="shared" si="6"/>
        <v>32375</v>
      </c>
      <c r="R35" s="19" t="s">
        <v>98</v>
      </c>
      <c r="S35" s="21" t="s">
        <v>89</v>
      </c>
      <c r="T35" s="21" t="s">
        <v>19</v>
      </c>
      <c r="U35" s="10">
        <v>3642194132</v>
      </c>
      <c r="V35" s="47"/>
      <c r="W35" s="47"/>
      <c r="X35" s="47"/>
      <c r="Y35" s="47"/>
      <c r="Z35" s="67"/>
      <c r="AA35" s="13"/>
    </row>
    <row r="36" spans="1:27" s="26" customFormat="1" x14ac:dyDescent="0.6">
      <c r="A36" s="72">
        <v>34</v>
      </c>
      <c r="B36" s="29" t="s">
        <v>253</v>
      </c>
      <c r="C36" s="27" t="s">
        <v>317</v>
      </c>
      <c r="D36" s="28" t="s">
        <v>370</v>
      </c>
      <c r="E36" s="24">
        <v>3560500443564</v>
      </c>
      <c r="F36" s="7" t="s">
        <v>1236</v>
      </c>
      <c r="G36" s="18" t="s">
        <v>1164</v>
      </c>
      <c r="H36" s="20">
        <v>180000</v>
      </c>
      <c r="I36" s="20">
        <f t="shared" si="0"/>
        <v>13500</v>
      </c>
      <c r="J36" s="20">
        <f t="shared" si="1"/>
        <v>166500</v>
      </c>
      <c r="K36" s="20">
        <f t="shared" si="2"/>
        <v>58274.999999999993</v>
      </c>
      <c r="L36" s="224">
        <f t="shared" si="3"/>
        <v>49950</v>
      </c>
      <c r="M36" s="20">
        <f t="shared" si="4"/>
        <v>58274.999999999993</v>
      </c>
      <c r="N36" s="20">
        <f t="shared" si="5"/>
        <v>71775</v>
      </c>
      <c r="O36" s="66"/>
      <c r="P36" s="20"/>
      <c r="Q36" s="21">
        <f t="shared" si="6"/>
        <v>108225</v>
      </c>
      <c r="R36" s="29" t="s">
        <v>209</v>
      </c>
      <c r="S36" s="21" t="s">
        <v>89</v>
      </c>
      <c r="T36" s="21" t="s">
        <v>19</v>
      </c>
      <c r="U36" s="10">
        <v>3642194116</v>
      </c>
      <c r="V36" s="47"/>
      <c r="W36" s="47"/>
      <c r="X36" s="47"/>
      <c r="Y36" s="47"/>
      <c r="Z36" s="49"/>
      <c r="AA36" s="13"/>
    </row>
    <row r="37" spans="1:27" s="26" customFormat="1" x14ac:dyDescent="0.6">
      <c r="A37" s="72">
        <v>35</v>
      </c>
      <c r="B37" s="19" t="s">
        <v>259</v>
      </c>
      <c r="C37" s="27" t="s">
        <v>323</v>
      </c>
      <c r="D37" s="28" t="s">
        <v>370</v>
      </c>
      <c r="E37" s="24">
        <v>3560300174667</v>
      </c>
      <c r="F37" s="7" t="s">
        <v>1237</v>
      </c>
      <c r="G37" s="18" t="s">
        <v>1164</v>
      </c>
      <c r="H37" s="20">
        <v>100000</v>
      </c>
      <c r="I37" s="20">
        <f t="shared" si="0"/>
        <v>7500</v>
      </c>
      <c r="J37" s="20">
        <f t="shared" si="1"/>
        <v>92500</v>
      </c>
      <c r="K37" s="20">
        <f t="shared" si="2"/>
        <v>32374.999999999996</v>
      </c>
      <c r="L37" s="224">
        <f t="shared" si="3"/>
        <v>27750</v>
      </c>
      <c r="M37" s="20">
        <f t="shared" si="4"/>
        <v>32374.999999999996</v>
      </c>
      <c r="N37" s="20">
        <f t="shared" si="5"/>
        <v>39875</v>
      </c>
      <c r="O37" s="66"/>
      <c r="P37" s="12"/>
      <c r="Q37" s="21">
        <f t="shared" si="6"/>
        <v>60125</v>
      </c>
      <c r="R37" s="19" t="s">
        <v>384</v>
      </c>
      <c r="S37" s="21" t="s">
        <v>89</v>
      </c>
      <c r="T37" s="20" t="s">
        <v>19</v>
      </c>
      <c r="U37" s="10">
        <v>3642194017</v>
      </c>
      <c r="V37" s="47"/>
      <c r="W37" s="47"/>
      <c r="X37" s="47"/>
      <c r="Y37" s="47"/>
      <c r="Z37" s="49"/>
      <c r="AA37" s="13"/>
    </row>
    <row r="38" spans="1:27" s="26" customFormat="1" x14ac:dyDescent="0.6">
      <c r="A38" s="72">
        <v>36</v>
      </c>
      <c r="B38" s="19" t="s">
        <v>403</v>
      </c>
      <c r="C38" s="27" t="s">
        <v>327</v>
      </c>
      <c r="D38" s="28" t="s">
        <v>370</v>
      </c>
      <c r="E38" s="24">
        <v>3560100775420</v>
      </c>
      <c r="F38" s="7" t="s">
        <v>1238</v>
      </c>
      <c r="G38" s="18" t="s">
        <v>1164</v>
      </c>
      <c r="H38" s="20">
        <v>100000</v>
      </c>
      <c r="I38" s="20">
        <f t="shared" si="0"/>
        <v>7500</v>
      </c>
      <c r="J38" s="20">
        <f t="shared" si="1"/>
        <v>92500</v>
      </c>
      <c r="K38" s="20">
        <f t="shared" si="2"/>
        <v>32374.999999999996</v>
      </c>
      <c r="L38" s="224">
        <f t="shared" si="3"/>
        <v>27750</v>
      </c>
      <c r="M38" s="20">
        <f t="shared" si="4"/>
        <v>32374.999999999996</v>
      </c>
      <c r="N38" s="20">
        <f t="shared" si="5"/>
        <v>39875</v>
      </c>
      <c r="O38" s="66">
        <v>27750</v>
      </c>
      <c r="P38" s="12"/>
      <c r="Q38" s="21">
        <f t="shared" si="6"/>
        <v>32375</v>
      </c>
      <c r="R38" s="19" t="s">
        <v>51</v>
      </c>
      <c r="S38" s="21" t="s">
        <v>89</v>
      </c>
      <c r="T38" s="20" t="s">
        <v>19</v>
      </c>
      <c r="U38" s="10">
        <v>3642358885</v>
      </c>
      <c r="V38" s="46"/>
      <c r="W38" s="46"/>
      <c r="X38" s="46"/>
      <c r="Y38" s="46"/>
      <c r="Z38" s="67"/>
      <c r="AA38" s="13"/>
    </row>
    <row r="39" spans="1:27" s="26" customFormat="1" x14ac:dyDescent="0.6">
      <c r="A39" s="72">
        <v>37</v>
      </c>
      <c r="B39" s="29" t="s">
        <v>416</v>
      </c>
      <c r="C39" s="27" t="s">
        <v>339</v>
      </c>
      <c r="D39" s="28" t="s">
        <v>371</v>
      </c>
      <c r="E39" s="24">
        <v>3510300251343</v>
      </c>
      <c r="F39" s="7" t="s">
        <v>1189</v>
      </c>
      <c r="G39" s="18" t="s">
        <v>1164</v>
      </c>
      <c r="H39" s="20">
        <v>100000</v>
      </c>
      <c r="I39" s="20">
        <f t="shared" si="0"/>
        <v>7500</v>
      </c>
      <c r="J39" s="20">
        <f t="shared" si="1"/>
        <v>92500</v>
      </c>
      <c r="K39" s="20">
        <f t="shared" si="2"/>
        <v>32374.999999999996</v>
      </c>
      <c r="L39" s="224">
        <f t="shared" si="3"/>
        <v>27750</v>
      </c>
      <c r="M39" s="20">
        <f t="shared" si="4"/>
        <v>32374.999999999996</v>
      </c>
      <c r="N39" s="20">
        <f t="shared" si="5"/>
        <v>39875</v>
      </c>
      <c r="O39" s="66">
        <v>27750</v>
      </c>
      <c r="P39" s="20"/>
      <c r="Q39" s="21">
        <f t="shared" si="6"/>
        <v>32375</v>
      </c>
      <c r="R39" s="29" t="s">
        <v>46</v>
      </c>
      <c r="S39" s="21" t="s">
        <v>89</v>
      </c>
      <c r="T39" s="21" t="s">
        <v>57</v>
      </c>
      <c r="U39" s="10">
        <v>4222218457</v>
      </c>
      <c r="V39" s="47"/>
      <c r="W39" s="47"/>
      <c r="X39" s="47"/>
      <c r="Y39" s="47"/>
      <c r="Z39" s="49"/>
      <c r="AA39" s="13"/>
    </row>
    <row r="40" spans="1:27" s="26" customFormat="1" x14ac:dyDescent="0.6">
      <c r="A40" s="72">
        <v>38</v>
      </c>
      <c r="B40" s="19" t="s">
        <v>406</v>
      </c>
      <c r="C40" s="27" t="s">
        <v>332</v>
      </c>
      <c r="D40" s="28" t="s">
        <v>371</v>
      </c>
      <c r="E40" s="24">
        <v>3500300359357</v>
      </c>
      <c r="F40" s="7" t="s">
        <v>1190</v>
      </c>
      <c r="G40" s="18" t="s">
        <v>1164</v>
      </c>
      <c r="H40" s="20">
        <v>100000</v>
      </c>
      <c r="I40" s="20">
        <f t="shared" si="0"/>
        <v>7500</v>
      </c>
      <c r="J40" s="20">
        <f t="shared" si="1"/>
        <v>92500</v>
      </c>
      <c r="K40" s="20">
        <f t="shared" si="2"/>
        <v>32374.999999999996</v>
      </c>
      <c r="L40" s="224">
        <f t="shared" si="3"/>
        <v>27750</v>
      </c>
      <c r="M40" s="20">
        <f t="shared" si="4"/>
        <v>32374.999999999996</v>
      </c>
      <c r="N40" s="20">
        <f t="shared" si="5"/>
        <v>39875</v>
      </c>
      <c r="O40" s="66">
        <v>27750</v>
      </c>
      <c r="P40" s="20">
        <v>32375</v>
      </c>
      <c r="Q40" s="21">
        <f t="shared" si="6"/>
        <v>0</v>
      </c>
      <c r="R40" s="19" t="s">
        <v>407</v>
      </c>
      <c r="S40" s="21" t="s">
        <v>89</v>
      </c>
      <c r="T40" s="21" t="s">
        <v>57</v>
      </c>
      <c r="U40" s="10">
        <v>4222357131</v>
      </c>
      <c r="V40" s="47"/>
      <c r="W40" s="47"/>
      <c r="X40" s="47"/>
      <c r="Y40" s="47"/>
      <c r="Z40" s="49"/>
      <c r="AA40" s="13"/>
    </row>
    <row r="41" spans="1:27" s="26" customFormat="1" x14ac:dyDescent="0.6">
      <c r="A41" s="72">
        <v>39</v>
      </c>
      <c r="B41" s="29" t="s">
        <v>271</v>
      </c>
      <c r="C41" s="27" t="s">
        <v>337</v>
      </c>
      <c r="D41" s="28" t="s">
        <v>371</v>
      </c>
      <c r="E41" s="24">
        <v>3510100834086</v>
      </c>
      <c r="F41" s="7" t="s">
        <v>1191</v>
      </c>
      <c r="G41" s="18" t="s">
        <v>1164</v>
      </c>
      <c r="H41" s="20">
        <v>100000</v>
      </c>
      <c r="I41" s="20">
        <f t="shared" si="0"/>
        <v>7500</v>
      </c>
      <c r="J41" s="20">
        <f t="shared" si="1"/>
        <v>92500</v>
      </c>
      <c r="K41" s="20">
        <f t="shared" si="2"/>
        <v>32374.999999999996</v>
      </c>
      <c r="L41" s="224">
        <f t="shared" si="3"/>
        <v>27750</v>
      </c>
      <c r="M41" s="20">
        <f t="shared" si="4"/>
        <v>32374.999999999996</v>
      </c>
      <c r="N41" s="20">
        <f t="shared" si="5"/>
        <v>39875</v>
      </c>
      <c r="O41" s="66">
        <v>27750</v>
      </c>
      <c r="P41" s="20">
        <v>32375</v>
      </c>
      <c r="Q41" s="21">
        <f t="shared" si="6"/>
        <v>0</v>
      </c>
      <c r="R41" s="29" t="s">
        <v>271</v>
      </c>
      <c r="S41" s="21" t="s">
        <v>89</v>
      </c>
      <c r="T41" s="21" t="s">
        <v>57</v>
      </c>
      <c r="U41" s="10">
        <v>4222217947</v>
      </c>
      <c r="V41" s="47"/>
      <c r="W41" s="47"/>
      <c r="X41" s="47"/>
      <c r="Y41" s="47"/>
      <c r="Z41" s="49"/>
      <c r="AA41" s="13"/>
    </row>
    <row r="42" spans="1:27" s="26" customFormat="1" x14ac:dyDescent="0.6">
      <c r="A42" s="72">
        <v>40</v>
      </c>
      <c r="B42" s="29" t="s">
        <v>268</v>
      </c>
      <c r="C42" s="27" t="s">
        <v>334</v>
      </c>
      <c r="D42" s="28" t="s">
        <v>371</v>
      </c>
      <c r="E42" s="24">
        <v>3510400049091</v>
      </c>
      <c r="F42" s="7" t="s">
        <v>1192</v>
      </c>
      <c r="G42" s="18" t="s">
        <v>1164</v>
      </c>
      <c r="H42" s="20">
        <v>100000</v>
      </c>
      <c r="I42" s="20">
        <f t="shared" si="0"/>
        <v>7500</v>
      </c>
      <c r="J42" s="20">
        <f t="shared" si="1"/>
        <v>92500</v>
      </c>
      <c r="K42" s="20">
        <f t="shared" si="2"/>
        <v>32374.999999999996</v>
      </c>
      <c r="L42" s="224">
        <f t="shared" si="3"/>
        <v>27750</v>
      </c>
      <c r="M42" s="20">
        <f t="shared" si="4"/>
        <v>32374.999999999996</v>
      </c>
      <c r="N42" s="20">
        <f t="shared" si="5"/>
        <v>39875</v>
      </c>
      <c r="O42" s="224">
        <v>27750</v>
      </c>
      <c r="P42" s="20">
        <v>32374.999999999996</v>
      </c>
      <c r="Q42" s="21">
        <f>+H42-N42-O42-P42</f>
        <v>0</v>
      </c>
      <c r="R42" s="29" t="s">
        <v>268</v>
      </c>
      <c r="S42" s="21" t="s">
        <v>89</v>
      </c>
      <c r="T42" s="21" t="s">
        <v>67</v>
      </c>
      <c r="U42" s="10">
        <v>6002125695</v>
      </c>
      <c r="V42" s="47"/>
      <c r="W42" s="47"/>
      <c r="X42" s="47"/>
      <c r="Y42" s="47"/>
      <c r="Z42" s="67"/>
      <c r="AA42" s="13"/>
    </row>
    <row r="43" spans="1:27" s="26" customFormat="1" x14ac:dyDescent="0.6">
      <c r="A43" s="72">
        <v>41</v>
      </c>
      <c r="B43" s="29" t="s">
        <v>267</v>
      </c>
      <c r="C43" s="27" t="s">
        <v>333</v>
      </c>
      <c r="D43" s="28" t="s">
        <v>371</v>
      </c>
      <c r="E43" s="24">
        <v>3841400192118</v>
      </c>
      <c r="F43" s="7" t="s">
        <v>1193</v>
      </c>
      <c r="G43" s="18" t="s">
        <v>1164</v>
      </c>
      <c r="H43" s="20">
        <v>100000</v>
      </c>
      <c r="I43" s="20">
        <f t="shared" si="0"/>
        <v>7500</v>
      </c>
      <c r="J43" s="20">
        <f t="shared" si="1"/>
        <v>92500</v>
      </c>
      <c r="K43" s="20">
        <f t="shared" si="2"/>
        <v>32374.999999999996</v>
      </c>
      <c r="L43" s="224">
        <f t="shared" si="3"/>
        <v>27750</v>
      </c>
      <c r="M43" s="20">
        <f t="shared" si="4"/>
        <v>32374.999999999996</v>
      </c>
      <c r="N43" s="20">
        <f t="shared" si="5"/>
        <v>39875</v>
      </c>
      <c r="O43" s="66">
        <v>27750</v>
      </c>
      <c r="P43" s="20"/>
      <c r="Q43" s="21">
        <f t="shared" si="6"/>
        <v>32375</v>
      </c>
      <c r="R43" s="29" t="s">
        <v>825</v>
      </c>
      <c r="S43" s="21" t="s">
        <v>89</v>
      </c>
      <c r="T43" s="21" t="s">
        <v>43</v>
      </c>
      <c r="U43" s="10">
        <v>3802483010</v>
      </c>
      <c r="V43" s="47"/>
      <c r="W43" s="47"/>
      <c r="X43" s="47"/>
      <c r="Y43" s="47"/>
      <c r="Z43" s="67"/>
      <c r="AA43" s="13"/>
    </row>
    <row r="44" spans="1:27" s="26" customFormat="1" x14ac:dyDescent="0.6">
      <c r="A44" s="72">
        <v>42</v>
      </c>
      <c r="B44" s="19" t="s">
        <v>266</v>
      </c>
      <c r="C44" s="27" t="s">
        <v>331</v>
      </c>
      <c r="D44" s="28" t="s">
        <v>371</v>
      </c>
      <c r="E44" s="24">
        <v>1510500007806</v>
      </c>
      <c r="F44" s="7" t="s">
        <v>1194</v>
      </c>
      <c r="G44" s="18" t="s">
        <v>1164</v>
      </c>
      <c r="H44" s="20">
        <v>100000</v>
      </c>
      <c r="I44" s="20">
        <f t="shared" si="0"/>
        <v>7500</v>
      </c>
      <c r="J44" s="20">
        <f t="shared" si="1"/>
        <v>92500</v>
      </c>
      <c r="K44" s="20">
        <f t="shared" si="2"/>
        <v>32374.999999999996</v>
      </c>
      <c r="L44" s="224">
        <f t="shared" si="3"/>
        <v>27750</v>
      </c>
      <c r="M44" s="20">
        <f t="shared" si="4"/>
        <v>32374.999999999996</v>
      </c>
      <c r="N44" s="20">
        <f t="shared" si="5"/>
        <v>39875</v>
      </c>
      <c r="O44" s="333">
        <v>27750</v>
      </c>
      <c r="P44" s="20"/>
      <c r="Q44" s="21">
        <f t="shared" si="6"/>
        <v>32375</v>
      </c>
      <c r="R44" s="19" t="s">
        <v>266</v>
      </c>
      <c r="S44" s="21" t="s">
        <v>89</v>
      </c>
      <c r="T44" s="21" t="s">
        <v>57</v>
      </c>
      <c r="U44" s="10">
        <v>4222322663</v>
      </c>
      <c r="V44" s="47"/>
      <c r="W44" s="47"/>
      <c r="X44" s="47"/>
      <c r="Y44" s="47"/>
      <c r="Z44" s="49"/>
      <c r="AA44" s="13"/>
    </row>
    <row r="45" spans="1:27" s="26" customFormat="1" x14ac:dyDescent="0.6">
      <c r="A45" s="72">
        <v>43</v>
      </c>
      <c r="B45" s="19" t="s">
        <v>273</v>
      </c>
      <c r="C45" s="27" t="s">
        <v>340</v>
      </c>
      <c r="D45" s="28" t="s">
        <v>371</v>
      </c>
      <c r="E45" s="24">
        <v>3501900375877</v>
      </c>
      <c r="F45" s="7" t="s">
        <v>1195</v>
      </c>
      <c r="G45" s="18" t="s">
        <v>1164</v>
      </c>
      <c r="H45" s="20">
        <v>200000</v>
      </c>
      <c r="I45" s="20">
        <f t="shared" si="0"/>
        <v>15000</v>
      </c>
      <c r="J45" s="20">
        <f t="shared" si="1"/>
        <v>185000</v>
      </c>
      <c r="K45" s="20">
        <f t="shared" si="2"/>
        <v>64749.999999999993</v>
      </c>
      <c r="L45" s="224">
        <f t="shared" si="3"/>
        <v>55500</v>
      </c>
      <c r="M45" s="20">
        <f t="shared" si="4"/>
        <v>64749.999999999993</v>
      </c>
      <c r="N45" s="20">
        <f t="shared" si="5"/>
        <v>79750</v>
      </c>
      <c r="O45" s="66">
        <v>27750</v>
      </c>
      <c r="P45" s="20"/>
      <c r="Q45" s="21">
        <f t="shared" si="6"/>
        <v>92500</v>
      </c>
      <c r="R45" s="19" t="s">
        <v>395</v>
      </c>
      <c r="S45" s="21" t="s">
        <v>89</v>
      </c>
      <c r="T45" s="21" t="s">
        <v>396</v>
      </c>
      <c r="U45" s="10">
        <v>4032577027</v>
      </c>
      <c r="V45" s="47"/>
      <c r="W45" s="47"/>
      <c r="X45" s="47"/>
      <c r="Y45" s="47"/>
      <c r="Z45" s="67"/>
      <c r="AA45" s="13"/>
    </row>
    <row r="46" spans="1:27" s="26" customFormat="1" x14ac:dyDescent="0.6">
      <c r="A46" s="72">
        <v>44</v>
      </c>
      <c r="B46" s="29" t="s">
        <v>270</v>
      </c>
      <c r="C46" s="27" t="s">
        <v>336</v>
      </c>
      <c r="D46" s="28" t="s">
        <v>371</v>
      </c>
      <c r="E46" s="24">
        <v>1509900820898</v>
      </c>
      <c r="F46" s="7" t="s">
        <v>1196</v>
      </c>
      <c r="G46" s="18" t="s">
        <v>1164</v>
      </c>
      <c r="H46" s="20">
        <v>100000</v>
      </c>
      <c r="I46" s="20">
        <f t="shared" si="0"/>
        <v>7500</v>
      </c>
      <c r="J46" s="20">
        <f t="shared" si="1"/>
        <v>92500</v>
      </c>
      <c r="K46" s="20">
        <f t="shared" si="2"/>
        <v>32374.999999999996</v>
      </c>
      <c r="L46" s="224">
        <f t="shared" si="3"/>
        <v>27750</v>
      </c>
      <c r="M46" s="20">
        <f t="shared" si="4"/>
        <v>32374.999999999996</v>
      </c>
      <c r="N46" s="20">
        <f t="shared" si="5"/>
        <v>39875</v>
      </c>
      <c r="O46" s="66"/>
      <c r="P46" s="20"/>
      <c r="Q46" s="21">
        <f t="shared" si="6"/>
        <v>60125</v>
      </c>
      <c r="R46" s="29" t="s">
        <v>408</v>
      </c>
      <c r="S46" s="21" t="s">
        <v>89</v>
      </c>
      <c r="T46" s="21" t="s">
        <v>57</v>
      </c>
      <c r="U46" s="10">
        <v>4222322622</v>
      </c>
      <c r="V46" s="47"/>
      <c r="W46" s="47"/>
      <c r="X46" s="47"/>
      <c r="Y46" s="47"/>
      <c r="Z46" s="67"/>
      <c r="AA46" s="13"/>
    </row>
    <row r="47" spans="1:27" s="26" customFormat="1" x14ac:dyDescent="0.6">
      <c r="A47" s="72">
        <v>45</v>
      </c>
      <c r="B47" s="19" t="s">
        <v>265</v>
      </c>
      <c r="C47" s="27" t="s">
        <v>330</v>
      </c>
      <c r="D47" s="28" t="s">
        <v>371</v>
      </c>
      <c r="E47" s="24">
        <v>3570900486716</v>
      </c>
      <c r="F47" s="7" t="s">
        <v>1197</v>
      </c>
      <c r="G47" s="18" t="s">
        <v>1164</v>
      </c>
      <c r="H47" s="20">
        <v>100000</v>
      </c>
      <c r="I47" s="20">
        <f t="shared" si="0"/>
        <v>7500</v>
      </c>
      <c r="J47" s="20">
        <f t="shared" si="1"/>
        <v>92500</v>
      </c>
      <c r="K47" s="20">
        <f t="shared" si="2"/>
        <v>32374.999999999996</v>
      </c>
      <c r="L47" s="224">
        <f t="shared" si="3"/>
        <v>27750</v>
      </c>
      <c r="M47" s="20">
        <f t="shared" si="4"/>
        <v>32374.999999999996</v>
      </c>
      <c r="N47" s="20">
        <f t="shared" si="5"/>
        <v>39875</v>
      </c>
      <c r="O47" s="66"/>
      <c r="P47" s="20"/>
      <c r="Q47" s="21">
        <f t="shared" si="6"/>
        <v>60125</v>
      </c>
      <c r="R47" s="19" t="s">
        <v>417</v>
      </c>
      <c r="S47" s="21" t="s">
        <v>89</v>
      </c>
      <c r="T47" s="21" t="s">
        <v>57</v>
      </c>
      <c r="U47" s="10">
        <v>4222297881</v>
      </c>
      <c r="V47" s="47"/>
      <c r="W47" s="47"/>
      <c r="X47" s="47"/>
      <c r="Y47" s="47"/>
      <c r="Z47" s="67"/>
      <c r="AA47" s="13"/>
    </row>
    <row r="48" spans="1:27" s="26" customFormat="1" x14ac:dyDescent="0.6">
      <c r="A48" s="72">
        <v>46</v>
      </c>
      <c r="B48" s="102" t="s">
        <v>269</v>
      </c>
      <c r="C48" s="251" t="s">
        <v>335</v>
      </c>
      <c r="D48" s="252" t="s">
        <v>371</v>
      </c>
      <c r="E48" s="253">
        <v>5520700016445</v>
      </c>
      <c r="F48" s="254" t="s">
        <v>1198</v>
      </c>
      <c r="G48" s="18" t="s">
        <v>1164</v>
      </c>
      <c r="H48" s="20">
        <v>100000</v>
      </c>
      <c r="I48" s="20">
        <f t="shared" si="0"/>
        <v>7500</v>
      </c>
      <c r="J48" s="20">
        <f t="shared" si="1"/>
        <v>92500</v>
      </c>
      <c r="K48" s="20">
        <f t="shared" si="2"/>
        <v>32374.999999999996</v>
      </c>
      <c r="L48" s="224">
        <f t="shared" si="3"/>
        <v>27750</v>
      </c>
      <c r="M48" s="20">
        <f t="shared" si="4"/>
        <v>32374.999999999996</v>
      </c>
      <c r="N48" s="20">
        <f t="shared" si="5"/>
        <v>39875</v>
      </c>
      <c r="O48" s="66">
        <v>27750</v>
      </c>
      <c r="P48" s="20"/>
      <c r="Q48" s="21">
        <f t="shared" si="6"/>
        <v>32375</v>
      </c>
      <c r="R48" s="95" t="s">
        <v>269</v>
      </c>
      <c r="S48" s="21" t="s">
        <v>89</v>
      </c>
      <c r="T48" s="21" t="s">
        <v>67</v>
      </c>
      <c r="U48" s="10">
        <v>6002212253</v>
      </c>
      <c r="V48" s="47"/>
      <c r="W48" s="47"/>
      <c r="X48" s="47"/>
      <c r="Y48" s="47"/>
      <c r="Z48" s="67"/>
      <c r="AA48" s="13"/>
    </row>
    <row r="49" spans="1:27" s="26" customFormat="1" x14ac:dyDescent="0.6">
      <c r="A49" s="72">
        <v>47</v>
      </c>
      <c r="B49" s="29" t="s">
        <v>272</v>
      </c>
      <c r="C49" s="27" t="s">
        <v>338</v>
      </c>
      <c r="D49" s="28" t="s">
        <v>371</v>
      </c>
      <c r="E49" s="24">
        <v>3519900080416</v>
      </c>
      <c r="F49" s="7" t="s">
        <v>1199</v>
      </c>
      <c r="G49" s="18" t="s">
        <v>1164</v>
      </c>
      <c r="H49" s="20">
        <v>75000</v>
      </c>
      <c r="I49" s="20">
        <f t="shared" si="0"/>
        <v>5625</v>
      </c>
      <c r="J49" s="20">
        <f t="shared" si="1"/>
        <v>69375</v>
      </c>
      <c r="K49" s="20">
        <f t="shared" si="2"/>
        <v>24281.25</v>
      </c>
      <c r="L49" s="224">
        <f t="shared" si="3"/>
        <v>20812.5</v>
      </c>
      <c r="M49" s="20">
        <f t="shared" si="4"/>
        <v>24281.25</v>
      </c>
      <c r="N49" s="20">
        <f t="shared" si="5"/>
        <v>29906.25</v>
      </c>
      <c r="O49" s="66">
        <v>20812.5</v>
      </c>
      <c r="P49" s="20">
        <v>24281.25</v>
      </c>
      <c r="Q49" s="21">
        <f t="shared" si="6"/>
        <v>0</v>
      </c>
      <c r="R49" s="29" t="s">
        <v>272</v>
      </c>
      <c r="S49" s="21" t="s">
        <v>89</v>
      </c>
      <c r="T49" s="21" t="s">
        <v>57</v>
      </c>
      <c r="U49" s="10">
        <v>4222217962</v>
      </c>
      <c r="V49" s="47"/>
      <c r="W49" s="47"/>
      <c r="X49" s="47"/>
      <c r="Y49" s="47"/>
      <c r="Z49" s="49"/>
      <c r="AA49" s="13"/>
    </row>
    <row r="50" spans="1:27" s="26" customFormat="1" x14ac:dyDescent="0.6">
      <c r="A50" s="72">
        <v>48</v>
      </c>
      <c r="B50" s="29" t="s">
        <v>400</v>
      </c>
      <c r="C50" s="27" t="s">
        <v>342</v>
      </c>
      <c r="D50" s="28" t="s">
        <v>372</v>
      </c>
      <c r="E50" s="24">
        <v>1669900081628</v>
      </c>
      <c r="F50" s="7" t="s">
        <v>1208</v>
      </c>
      <c r="G50" s="18" t="s">
        <v>1164</v>
      </c>
      <c r="H50" s="20">
        <v>150000</v>
      </c>
      <c r="I50" s="20">
        <f t="shared" si="0"/>
        <v>11250</v>
      </c>
      <c r="J50" s="20">
        <f t="shared" si="1"/>
        <v>138750</v>
      </c>
      <c r="K50" s="20">
        <f t="shared" si="2"/>
        <v>48562.5</v>
      </c>
      <c r="L50" s="224">
        <f t="shared" si="3"/>
        <v>41625</v>
      </c>
      <c r="M50" s="20">
        <f t="shared" si="4"/>
        <v>48562.5</v>
      </c>
      <c r="N50" s="20">
        <f t="shared" si="5"/>
        <v>59812.5</v>
      </c>
      <c r="O50" s="66">
        <v>41625</v>
      </c>
      <c r="P50" s="20"/>
      <c r="Q50" s="21">
        <f t="shared" si="6"/>
        <v>48562.5</v>
      </c>
      <c r="R50" s="29" t="s">
        <v>400</v>
      </c>
      <c r="S50" s="21" t="s">
        <v>89</v>
      </c>
      <c r="T50" s="21" t="s">
        <v>56</v>
      </c>
      <c r="U50" s="10">
        <v>3632929901</v>
      </c>
      <c r="V50" s="47"/>
      <c r="W50" s="47"/>
      <c r="X50" s="47"/>
      <c r="Y50" s="47"/>
      <c r="Z50" s="67"/>
      <c r="AA50" s="13"/>
    </row>
    <row r="51" spans="1:27" s="26" customFormat="1" x14ac:dyDescent="0.6">
      <c r="A51" s="72">
        <v>49</v>
      </c>
      <c r="B51" s="29" t="s">
        <v>426</v>
      </c>
      <c r="C51" s="27" t="s">
        <v>345</v>
      </c>
      <c r="D51" s="28" t="s">
        <v>372</v>
      </c>
      <c r="E51" s="24">
        <v>1409900538565</v>
      </c>
      <c r="F51" s="7" t="s">
        <v>1209</v>
      </c>
      <c r="G51" s="18" t="s">
        <v>1164</v>
      </c>
      <c r="H51" s="20">
        <v>100000</v>
      </c>
      <c r="I51" s="20">
        <f t="shared" si="0"/>
        <v>7500</v>
      </c>
      <c r="J51" s="20">
        <f t="shared" si="1"/>
        <v>92500</v>
      </c>
      <c r="K51" s="20">
        <f t="shared" si="2"/>
        <v>32374.999999999996</v>
      </c>
      <c r="L51" s="224">
        <f t="shared" si="3"/>
        <v>27750</v>
      </c>
      <c r="M51" s="20">
        <f t="shared" si="4"/>
        <v>32374.999999999996</v>
      </c>
      <c r="N51" s="20">
        <f t="shared" si="5"/>
        <v>39875</v>
      </c>
      <c r="O51" s="285">
        <v>27750</v>
      </c>
      <c r="P51" s="20">
        <v>32375</v>
      </c>
      <c r="Q51" s="21">
        <f t="shared" si="6"/>
        <v>0</v>
      </c>
      <c r="R51" s="29" t="s">
        <v>276</v>
      </c>
      <c r="S51" s="21" t="s">
        <v>89</v>
      </c>
      <c r="T51" s="21" t="s">
        <v>56</v>
      </c>
      <c r="U51" s="10">
        <v>3637084256</v>
      </c>
      <c r="V51" s="47"/>
      <c r="W51" s="47"/>
      <c r="X51" s="47"/>
      <c r="Y51" s="47"/>
      <c r="Z51" s="49"/>
      <c r="AA51" s="13"/>
    </row>
    <row r="52" spans="1:27" s="26" customFormat="1" x14ac:dyDescent="0.6">
      <c r="A52" s="72">
        <v>50</v>
      </c>
      <c r="B52" s="29" t="s">
        <v>279</v>
      </c>
      <c r="C52" s="27" t="s">
        <v>348</v>
      </c>
      <c r="D52" s="28" t="s">
        <v>372</v>
      </c>
      <c r="E52" s="24">
        <v>3559900081901</v>
      </c>
      <c r="F52" s="7" t="s">
        <v>1210</v>
      </c>
      <c r="G52" s="18" t="s">
        <v>1164</v>
      </c>
      <c r="H52" s="20">
        <v>100000</v>
      </c>
      <c r="I52" s="20">
        <f t="shared" si="0"/>
        <v>7500</v>
      </c>
      <c r="J52" s="20">
        <f t="shared" si="1"/>
        <v>92500</v>
      </c>
      <c r="K52" s="20">
        <f t="shared" si="2"/>
        <v>32374.999999999996</v>
      </c>
      <c r="L52" s="224">
        <f t="shared" si="3"/>
        <v>27750</v>
      </c>
      <c r="M52" s="20">
        <f t="shared" si="4"/>
        <v>32374.999999999996</v>
      </c>
      <c r="N52" s="20">
        <f t="shared" si="5"/>
        <v>39875</v>
      </c>
      <c r="O52" s="66">
        <v>27750</v>
      </c>
      <c r="P52" s="20"/>
      <c r="Q52" s="21">
        <f t="shared" si="6"/>
        <v>32375</v>
      </c>
      <c r="R52" s="29" t="s">
        <v>279</v>
      </c>
      <c r="S52" s="21" t="s">
        <v>89</v>
      </c>
      <c r="T52" s="21" t="s">
        <v>56</v>
      </c>
      <c r="U52" s="10">
        <v>3637084124</v>
      </c>
      <c r="V52" s="47"/>
      <c r="W52" s="47"/>
      <c r="X52" s="47"/>
      <c r="Y52" s="47"/>
      <c r="Z52" s="49"/>
      <c r="AA52" s="13"/>
    </row>
    <row r="53" spans="1:27" s="26" customFormat="1" x14ac:dyDescent="0.6">
      <c r="A53" s="72">
        <v>51</v>
      </c>
      <c r="B53" s="19" t="s">
        <v>202</v>
      </c>
      <c r="C53" s="27" t="s">
        <v>344</v>
      </c>
      <c r="D53" s="28" t="s">
        <v>372</v>
      </c>
      <c r="E53" s="24">
        <v>3559900084098</v>
      </c>
      <c r="F53" s="7" t="s">
        <v>1211</v>
      </c>
      <c r="G53" s="18" t="s">
        <v>1164</v>
      </c>
      <c r="H53" s="20">
        <v>100000</v>
      </c>
      <c r="I53" s="20">
        <f t="shared" si="0"/>
        <v>7500</v>
      </c>
      <c r="J53" s="20">
        <f t="shared" si="1"/>
        <v>92500</v>
      </c>
      <c r="K53" s="20">
        <f t="shared" si="2"/>
        <v>32374.999999999996</v>
      </c>
      <c r="L53" s="224">
        <f t="shared" si="3"/>
        <v>27750</v>
      </c>
      <c r="M53" s="20">
        <f t="shared" si="4"/>
        <v>32374.999999999996</v>
      </c>
      <c r="N53" s="20">
        <f t="shared" si="5"/>
        <v>39875</v>
      </c>
      <c r="O53" s="66"/>
      <c r="P53" s="20"/>
      <c r="Q53" s="21">
        <f t="shared" si="6"/>
        <v>60125</v>
      </c>
      <c r="R53" s="19" t="s">
        <v>214</v>
      </c>
      <c r="S53" s="21" t="s">
        <v>89</v>
      </c>
      <c r="T53" s="21" t="s">
        <v>56</v>
      </c>
      <c r="U53" s="10">
        <v>3637062930</v>
      </c>
      <c r="V53" s="47"/>
      <c r="W53" s="47"/>
      <c r="X53" s="47"/>
      <c r="Y53" s="47"/>
      <c r="Z53" s="49"/>
      <c r="AA53" s="13"/>
    </row>
    <row r="54" spans="1:27" s="26" customFormat="1" x14ac:dyDescent="0.6">
      <c r="A54" s="72">
        <v>52</v>
      </c>
      <c r="B54" s="19" t="s">
        <v>275</v>
      </c>
      <c r="C54" s="27" t="s">
        <v>343</v>
      </c>
      <c r="D54" s="28" t="s">
        <v>372</v>
      </c>
      <c r="E54" s="24">
        <v>1530890000259</v>
      </c>
      <c r="F54" s="7" t="s">
        <v>1212</v>
      </c>
      <c r="G54" s="18" t="s">
        <v>1164</v>
      </c>
      <c r="H54" s="20">
        <v>180000</v>
      </c>
      <c r="I54" s="20">
        <f t="shared" si="0"/>
        <v>13500</v>
      </c>
      <c r="J54" s="20">
        <f t="shared" si="1"/>
        <v>166500</v>
      </c>
      <c r="K54" s="20">
        <f t="shared" si="2"/>
        <v>58274.999999999993</v>
      </c>
      <c r="L54" s="224">
        <f t="shared" si="3"/>
        <v>49950</v>
      </c>
      <c r="M54" s="20">
        <f t="shared" si="4"/>
        <v>58274.999999999993</v>
      </c>
      <c r="N54" s="20">
        <f t="shared" si="5"/>
        <v>71775</v>
      </c>
      <c r="O54" s="66">
        <v>49950</v>
      </c>
      <c r="P54" s="20"/>
      <c r="Q54" s="21">
        <f t="shared" si="6"/>
        <v>58275</v>
      </c>
      <c r="R54" s="19" t="s">
        <v>427</v>
      </c>
      <c r="S54" s="21" t="s">
        <v>89</v>
      </c>
      <c r="T54" s="21" t="s">
        <v>56</v>
      </c>
      <c r="U54" s="10">
        <v>3632929877</v>
      </c>
      <c r="V54" s="47"/>
      <c r="W54" s="47"/>
      <c r="X54" s="47"/>
      <c r="Y54" s="47"/>
      <c r="Z54" s="49"/>
      <c r="AA54" s="13"/>
    </row>
    <row r="55" spans="1:27" s="26" customFormat="1" x14ac:dyDescent="0.6">
      <c r="A55" s="72">
        <v>53</v>
      </c>
      <c r="B55" s="29" t="s">
        <v>277</v>
      </c>
      <c r="C55" s="27" t="s">
        <v>346</v>
      </c>
      <c r="D55" s="28" t="s">
        <v>372</v>
      </c>
      <c r="E55" s="24">
        <v>3560600068919</v>
      </c>
      <c r="F55" s="7" t="s">
        <v>1213</v>
      </c>
      <c r="G55" s="18" t="s">
        <v>1164</v>
      </c>
      <c r="H55" s="20">
        <v>100000</v>
      </c>
      <c r="I55" s="20">
        <f t="shared" si="0"/>
        <v>7500</v>
      </c>
      <c r="J55" s="20">
        <f t="shared" si="1"/>
        <v>92500</v>
      </c>
      <c r="K55" s="20">
        <f t="shared" si="2"/>
        <v>32374.999999999996</v>
      </c>
      <c r="L55" s="224">
        <f t="shared" si="3"/>
        <v>27750</v>
      </c>
      <c r="M55" s="20">
        <f t="shared" si="4"/>
        <v>32374.999999999996</v>
      </c>
      <c r="N55" s="20">
        <f t="shared" si="5"/>
        <v>39875</v>
      </c>
      <c r="O55" s="66">
        <v>27750</v>
      </c>
      <c r="P55" s="20">
        <v>32375</v>
      </c>
      <c r="Q55" s="21">
        <f t="shared" si="6"/>
        <v>0</v>
      </c>
      <c r="R55" s="29" t="s">
        <v>277</v>
      </c>
      <c r="S55" s="21" t="s">
        <v>89</v>
      </c>
      <c r="T55" s="21" t="s">
        <v>56</v>
      </c>
      <c r="U55" s="10">
        <v>3637084132</v>
      </c>
      <c r="V55" s="47"/>
      <c r="W55" s="47"/>
      <c r="X55" s="47"/>
      <c r="Y55" s="47"/>
      <c r="Z55" s="49"/>
      <c r="AA55" s="13"/>
    </row>
    <row r="56" spans="1:27" s="26" customFormat="1" x14ac:dyDescent="0.6">
      <c r="A56" s="72">
        <v>54</v>
      </c>
      <c r="B56" s="19" t="s">
        <v>274</v>
      </c>
      <c r="C56" s="27" t="s">
        <v>341</v>
      </c>
      <c r="D56" s="28" t="s">
        <v>372</v>
      </c>
      <c r="E56" s="24">
        <v>3860100142904</v>
      </c>
      <c r="F56" s="7" t="s">
        <v>1214</v>
      </c>
      <c r="G56" s="18" t="s">
        <v>1164</v>
      </c>
      <c r="H56" s="20">
        <v>200000</v>
      </c>
      <c r="I56" s="20">
        <f t="shared" si="0"/>
        <v>15000</v>
      </c>
      <c r="J56" s="20">
        <f t="shared" si="1"/>
        <v>185000</v>
      </c>
      <c r="K56" s="20">
        <f t="shared" si="2"/>
        <v>64749.999999999993</v>
      </c>
      <c r="L56" s="224">
        <f t="shared" si="3"/>
        <v>55500</v>
      </c>
      <c r="M56" s="20">
        <f t="shared" si="4"/>
        <v>64749.999999999993</v>
      </c>
      <c r="N56" s="20">
        <f t="shared" si="5"/>
        <v>79750</v>
      </c>
      <c r="O56" s="66">
        <v>55500</v>
      </c>
      <c r="P56" s="20">
        <v>64750</v>
      </c>
      <c r="Q56" s="21">
        <f t="shared" si="6"/>
        <v>0</v>
      </c>
      <c r="R56" s="19" t="s">
        <v>274</v>
      </c>
      <c r="S56" s="21" t="s">
        <v>89</v>
      </c>
      <c r="T56" s="21" t="s">
        <v>56</v>
      </c>
      <c r="U56" s="10">
        <v>3637083993</v>
      </c>
      <c r="V56" s="47"/>
      <c r="W56" s="47"/>
      <c r="X56" s="47"/>
      <c r="Y56" s="47"/>
      <c r="Z56" s="67"/>
      <c r="AA56" s="13"/>
    </row>
    <row r="57" spans="1:27" s="26" customFormat="1" x14ac:dyDescent="0.6">
      <c r="A57" s="72">
        <v>55</v>
      </c>
      <c r="B57" s="29" t="s">
        <v>278</v>
      </c>
      <c r="C57" s="27" t="s">
        <v>347</v>
      </c>
      <c r="D57" s="28" t="s">
        <v>372</v>
      </c>
      <c r="E57" s="24">
        <v>1559900124646</v>
      </c>
      <c r="F57" s="7" t="s">
        <v>1215</v>
      </c>
      <c r="G57" s="18" t="s">
        <v>1164</v>
      </c>
      <c r="H57" s="20">
        <v>100000</v>
      </c>
      <c r="I57" s="20">
        <f t="shared" si="0"/>
        <v>7500</v>
      </c>
      <c r="J57" s="20">
        <f t="shared" si="1"/>
        <v>92500</v>
      </c>
      <c r="K57" s="20">
        <f t="shared" si="2"/>
        <v>32374.999999999996</v>
      </c>
      <c r="L57" s="224">
        <f t="shared" si="3"/>
        <v>27750</v>
      </c>
      <c r="M57" s="20">
        <f t="shared" si="4"/>
        <v>32374.999999999996</v>
      </c>
      <c r="N57" s="20">
        <f t="shared" si="5"/>
        <v>39875</v>
      </c>
      <c r="O57" s="66">
        <f>L57</f>
        <v>27750</v>
      </c>
      <c r="P57" s="20">
        <v>32375</v>
      </c>
      <c r="Q57" s="21">
        <f t="shared" si="6"/>
        <v>0</v>
      </c>
      <c r="R57" s="29" t="s">
        <v>278</v>
      </c>
      <c r="S57" s="21" t="s">
        <v>89</v>
      </c>
      <c r="T57" s="21" t="s">
        <v>56</v>
      </c>
      <c r="U57" s="10">
        <v>3632967604</v>
      </c>
      <c r="V57" s="47"/>
      <c r="W57" s="47"/>
      <c r="X57" s="47"/>
      <c r="Y57" s="47"/>
      <c r="Z57" s="49"/>
      <c r="AA57" s="13"/>
    </row>
    <row r="58" spans="1:27" s="115" customFormat="1" x14ac:dyDescent="0.6">
      <c r="A58" s="103">
        <v>56</v>
      </c>
      <c r="B58" s="104" t="s">
        <v>282</v>
      </c>
      <c r="C58" s="105" t="s">
        <v>357</v>
      </c>
      <c r="D58" s="106" t="s">
        <v>373</v>
      </c>
      <c r="E58" s="107">
        <v>1570400122654</v>
      </c>
      <c r="F58" s="105" t="s">
        <v>1180</v>
      </c>
      <c r="G58" s="108" t="s">
        <v>1164</v>
      </c>
      <c r="H58" s="109">
        <v>180000</v>
      </c>
      <c r="I58" s="109">
        <f t="shared" si="0"/>
        <v>13500</v>
      </c>
      <c r="J58" s="109">
        <f t="shared" si="1"/>
        <v>166500</v>
      </c>
      <c r="K58" s="109">
        <f t="shared" si="2"/>
        <v>58274.999999999993</v>
      </c>
      <c r="L58" s="224">
        <f t="shared" si="3"/>
        <v>49950</v>
      </c>
      <c r="M58" s="109">
        <f t="shared" si="4"/>
        <v>58274.999999999993</v>
      </c>
      <c r="N58" s="20">
        <f t="shared" si="5"/>
        <v>71775</v>
      </c>
      <c r="O58" s="66">
        <v>49950</v>
      </c>
      <c r="P58" s="109"/>
      <c r="Q58" s="21">
        <f t="shared" si="6"/>
        <v>58275</v>
      </c>
      <c r="R58" s="109" t="s">
        <v>282</v>
      </c>
      <c r="S58" s="110" t="s">
        <v>89</v>
      </c>
      <c r="T58" s="109" t="s">
        <v>2</v>
      </c>
      <c r="U58" s="111">
        <v>3152758896</v>
      </c>
      <c r="V58" s="112"/>
      <c r="W58" s="112"/>
      <c r="X58" s="112"/>
      <c r="Y58" s="112"/>
      <c r="Z58" s="113"/>
      <c r="AA58" s="114"/>
    </row>
    <row r="59" spans="1:27" s="115" customFormat="1" x14ac:dyDescent="0.6">
      <c r="A59" s="103">
        <v>57</v>
      </c>
      <c r="B59" s="104" t="s">
        <v>410</v>
      </c>
      <c r="C59" s="105" t="s">
        <v>355</v>
      </c>
      <c r="D59" s="106" t="s">
        <v>373</v>
      </c>
      <c r="E59" s="107">
        <v>3520100461719</v>
      </c>
      <c r="F59" s="105" t="s">
        <v>1181</v>
      </c>
      <c r="G59" s="108" t="s">
        <v>1164</v>
      </c>
      <c r="H59" s="109">
        <v>170000</v>
      </c>
      <c r="I59" s="109">
        <f t="shared" si="0"/>
        <v>12750</v>
      </c>
      <c r="J59" s="109">
        <f t="shared" si="1"/>
        <v>157250</v>
      </c>
      <c r="K59" s="109">
        <f t="shared" si="2"/>
        <v>55037.5</v>
      </c>
      <c r="L59" s="224">
        <f t="shared" si="3"/>
        <v>47175</v>
      </c>
      <c r="M59" s="109">
        <f t="shared" si="4"/>
        <v>55037.5</v>
      </c>
      <c r="N59" s="20">
        <f t="shared" si="5"/>
        <v>67787.5</v>
      </c>
      <c r="O59" s="66"/>
      <c r="P59" s="109"/>
      <c r="Q59" s="21">
        <f t="shared" si="6"/>
        <v>102212.5</v>
      </c>
      <c r="R59" s="109" t="s">
        <v>376</v>
      </c>
      <c r="S59" s="110" t="s">
        <v>89</v>
      </c>
      <c r="T59" s="109" t="s">
        <v>2</v>
      </c>
      <c r="U59" s="111">
        <v>3152543959</v>
      </c>
      <c r="V59" s="112"/>
      <c r="W59" s="112"/>
      <c r="X59" s="112"/>
      <c r="Y59" s="112"/>
      <c r="Z59" s="113"/>
      <c r="AA59" s="114"/>
    </row>
    <row r="60" spans="1:27" s="115" customFormat="1" x14ac:dyDescent="0.6">
      <c r="A60" s="103">
        <v>58</v>
      </c>
      <c r="B60" s="116" t="s">
        <v>90</v>
      </c>
      <c r="C60" s="117" t="s">
        <v>349</v>
      </c>
      <c r="D60" s="106" t="s">
        <v>373</v>
      </c>
      <c r="E60" s="107">
        <v>3570200654748</v>
      </c>
      <c r="F60" s="105" t="s">
        <v>1216</v>
      </c>
      <c r="G60" s="108" t="s">
        <v>1164</v>
      </c>
      <c r="H60" s="109">
        <v>200000</v>
      </c>
      <c r="I60" s="109">
        <f t="shared" si="0"/>
        <v>15000</v>
      </c>
      <c r="J60" s="109">
        <f t="shared" si="1"/>
        <v>185000</v>
      </c>
      <c r="K60" s="109">
        <f t="shared" si="2"/>
        <v>64749.999999999993</v>
      </c>
      <c r="L60" s="224">
        <f t="shared" si="3"/>
        <v>55500</v>
      </c>
      <c r="M60" s="109">
        <f t="shared" si="4"/>
        <v>64749.999999999993</v>
      </c>
      <c r="N60" s="20">
        <f t="shared" si="5"/>
        <v>79750</v>
      </c>
      <c r="O60" s="66">
        <v>55500</v>
      </c>
      <c r="P60" s="224">
        <v>64750</v>
      </c>
      <c r="Q60" s="21">
        <f t="shared" si="6"/>
        <v>0</v>
      </c>
      <c r="R60" s="116" t="s">
        <v>39</v>
      </c>
      <c r="S60" s="110" t="s">
        <v>89</v>
      </c>
      <c r="T60" s="110" t="s">
        <v>2</v>
      </c>
      <c r="U60" s="118">
        <v>3152543926</v>
      </c>
      <c r="V60" s="119"/>
      <c r="W60" s="119"/>
      <c r="X60" s="119"/>
      <c r="Y60" s="119"/>
      <c r="Z60" s="113"/>
      <c r="AA60" s="114"/>
    </row>
    <row r="61" spans="1:27" s="115" customFormat="1" x14ac:dyDescent="0.6">
      <c r="A61" s="103">
        <v>59</v>
      </c>
      <c r="B61" s="116" t="s">
        <v>280</v>
      </c>
      <c r="C61" s="117" t="s">
        <v>351</v>
      </c>
      <c r="D61" s="106" t="s">
        <v>373</v>
      </c>
      <c r="E61" s="107">
        <v>3520800494270</v>
      </c>
      <c r="F61" s="105" t="s">
        <v>1182</v>
      </c>
      <c r="G61" s="108" t="s">
        <v>1164</v>
      </c>
      <c r="H61" s="109">
        <v>160000</v>
      </c>
      <c r="I61" s="109">
        <f t="shared" si="0"/>
        <v>12000</v>
      </c>
      <c r="J61" s="109">
        <f t="shared" si="1"/>
        <v>148000</v>
      </c>
      <c r="K61" s="109">
        <f t="shared" si="2"/>
        <v>51800</v>
      </c>
      <c r="L61" s="224">
        <f t="shared" si="3"/>
        <v>44400</v>
      </c>
      <c r="M61" s="109">
        <f t="shared" si="4"/>
        <v>51800</v>
      </c>
      <c r="N61" s="20">
        <f t="shared" si="5"/>
        <v>63800</v>
      </c>
      <c r="O61" s="66">
        <v>44400</v>
      </c>
      <c r="P61" s="109"/>
      <c r="Q61" s="21">
        <f t="shared" si="6"/>
        <v>51800</v>
      </c>
      <c r="R61" s="116" t="s">
        <v>280</v>
      </c>
      <c r="S61" s="110" t="s">
        <v>89</v>
      </c>
      <c r="T61" s="110" t="s">
        <v>2</v>
      </c>
      <c r="U61" s="118">
        <v>3152544007</v>
      </c>
      <c r="V61" s="119"/>
      <c r="W61" s="119"/>
      <c r="X61" s="119"/>
      <c r="Y61" s="119"/>
      <c r="Z61" s="113"/>
      <c r="AA61" s="114"/>
    </row>
    <row r="62" spans="1:27" s="115" customFormat="1" x14ac:dyDescent="0.6">
      <c r="A62" s="103">
        <v>60</v>
      </c>
      <c r="B62" s="104" t="s">
        <v>379</v>
      </c>
      <c r="C62" s="105" t="s">
        <v>354</v>
      </c>
      <c r="D62" s="106" t="s">
        <v>373</v>
      </c>
      <c r="E62" s="107">
        <v>3320101422247</v>
      </c>
      <c r="F62" s="105" t="s">
        <v>1183</v>
      </c>
      <c r="G62" s="108" t="s">
        <v>1164</v>
      </c>
      <c r="H62" s="109">
        <v>200000</v>
      </c>
      <c r="I62" s="109">
        <f t="shared" si="0"/>
        <v>15000</v>
      </c>
      <c r="J62" s="109">
        <f t="shared" si="1"/>
        <v>185000</v>
      </c>
      <c r="K62" s="109">
        <f t="shared" si="2"/>
        <v>64749.999999999993</v>
      </c>
      <c r="L62" s="224">
        <f t="shared" si="3"/>
        <v>55500</v>
      </c>
      <c r="M62" s="109">
        <f t="shared" si="4"/>
        <v>64749.999999999993</v>
      </c>
      <c r="N62" s="20">
        <f t="shared" si="5"/>
        <v>79750</v>
      </c>
      <c r="O62" s="66">
        <f>L62</f>
        <v>55500</v>
      </c>
      <c r="P62" s="109">
        <v>64750</v>
      </c>
      <c r="Q62" s="21">
        <f t="shared" si="6"/>
        <v>0</v>
      </c>
      <c r="R62" s="109" t="s">
        <v>377</v>
      </c>
      <c r="S62" s="110" t="s">
        <v>89</v>
      </c>
      <c r="T62" s="109" t="s">
        <v>2</v>
      </c>
      <c r="U62" s="111">
        <v>3152442269</v>
      </c>
      <c r="V62" s="112"/>
      <c r="W62" s="112"/>
      <c r="X62" s="112"/>
      <c r="Y62" s="112"/>
      <c r="Z62" s="113"/>
      <c r="AA62" s="114"/>
    </row>
    <row r="63" spans="1:27" s="115" customFormat="1" x14ac:dyDescent="0.6">
      <c r="A63" s="103">
        <v>61</v>
      </c>
      <c r="B63" s="104" t="s">
        <v>124</v>
      </c>
      <c r="C63" s="105" t="s">
        <v>356</v>
      </c>
      <c r="D63" s="106" t="s">
        <v>373</v>
      </c>
      <c r="E63" s="107">
        <v>3450300101989</v>
      </c>
      <c r="F63" s="105" t="s">
        <v>1184</v>
      </c>
      <c r="G63" s="108" t="s">
        <v>1164</v>
      </c>
      <c r="H63" s="109">
        <v>170000</v>
      </c>
      <c r="I63" s="109">
        <f t="shared" si="0"/>
        <v>12750</v>
      </c>
      <c r="J63" s="109">
        <f t="shared" si="1"/>
        <v>157250</v>
      </c>
      <c r="K63" s="109">
        <f t="shared" si="2"/>
        <v>55037.5</v>
      </c>
      <c r="L63" s="224">
        <f t="shared" si="3"/>
        <v>47175</v>
      </c>
      <c r="M63" s="109">
        <f t="shared" si="4"/>
        <v>55037.5</v>
      </c>
      <c r="N63" s="20">
        <f t="shared" si="5"/>
        <v>67787.5</v>
      </c>
      <c r="O63" s="66">
        <f>L63</f>
        <v>47175</v>
      </c>
      <c r="P63" s="109"/>
      <c r="Q63" s="21">
        <f t="shared" si="6"/>
        <v>55037.5</v>
      </c>
      <c r="R63" s="109" t="s">
        <v>375</v>
      </c>
      <c r="S63" s="110" t="s">
        <v>89</v>
      </c>
      <c r="T63" s="109" t="s">
        <v>2</v>
      </c>
      <c r="U63" s="111">
        <v>3152715441</v>
      </c>
      <c r="V63" s="112"/>
      <c r="W63" s="112"/>
      <c r="X63" s="112"/>
      <c r="Y63" s="112"/>
      <c r="Z63" s="113"/>
      <c r="AA63" s="114"/>
    </row>
    <row r="64" spans="1:27" s="115" customFormat="1" x14ac:dyDescent="0.6">
      <c r="A64" s="103">
        <v>62</v>
      </c>
      <c r="B64" s="104" t="s">
        <v>281</v>
      </c>
      <c r="C64" s="117" t="s">
        <v>352</v>
      </c>
      <c r="D64" s="106" t="s">
        <v>373</v>
      </c>
      <c r="E64" s="107">
        <v>3579900266595</v>
      </c>
      <c r="F64" s="105" t="s">
        <v>1185</v>
      </c>
      <c r="G64" s="108" t="s">
        <v>1164</v>
      </c>
      <c r="H64" s="109">
        <v>180000</v>
      </c>
      <c r="I64" s="109">
        <f t="shared" si="0"/>
        <v>13500</v>
      </c>
      <c r="J64" s="109">
        <f t="shared" si="1"/>
        <v>166500</v>
      </c>
      <c r="K64" s="109">
        <f t="shared" si="2"/>
        <v>58274.999999999993</v>
      </c>
      <c r="L64" s="224">
        <f t="shared" si="3"/>
        <v>49950</v>
      </c>
      <c r="M64" s="109">
        <f t="shared" si="4"/>
        <v>58274.999999999993</v>
      </c>
      <c r="N64" s="20">
        <f t="shared" si="5"/>
        <v>71775</v>
      </c>
      <c r="O64" s="66">
        <v>49950</v>
      </c>
      <c r="P64" s="120"/>
      <c r="Q64" s="21">
        <f t="shared" si="6"/>
        <v>58275</v>
      </c>
      <c r="R64" s="104" t="s">
        <v>378</v>
      </c>
      <c r="S64" s="110" t="s">
        <v>89</v>
      </c>
      <c r="T64" s="109" t="s">
        <v>2</v>
      </c>
      <c r="U64" s="118">
        <v>3152196865</v>
      </c>
      <c r="V64" s="119"/>
      <c r="W64" s="119"/>
      <c r="X64" s="119"/>
      <c r="Y64" s="119"/>
      <c r="Z64" s="113"/>
      <c r="AA64" s="114"/>
    </row>
    <row r="65" spans="1:27" s="115" customFormat="1" x14ac:dyDescent="0.6">
      <c r="A65" s="103">
        <v>63</v>
      </c>
      <c r="B65" s="116" t="s">
        <v>73</v>
      </c>
      <c r="C65" s="117" t="s">
        <v>350</v>
      </c>
      <c r="D65" s="106" t="s">
        <v>373</v>
      </c>
      <c r="E65" s="107">
        <v>3770300530950</v>
      </c>
      <c r="F65" s="105" t="s">
        <v>1186</v>
      </c>
      <c r="G65" s="108" t="s">
        <v>1164</v>
      </c>
      <c r="H65" s="109">
        <v>180000</v>
      </c>
      <c r="I65" s="109">
        <f>+H65*7.5%</f>
        <v>13500</v>
      </c>
      <c r="J65" s="109">
        <f>+H65-I65</f>
        <v>166500</v>
      </c>
      <c r="K65" s="109">
        <f>+J65*35%</f>
        <v>58274.999999999993</v>
      </c>
      <c r="L65" s="224">
        <f>+J65*30%</f>
        <v>49950</v>
      </c>
      <c r="M65" s="109">
        <f>+J65*35%</f>
        <v>58274.999999999993</v>
      </c>
      <c r="N65" s="20">
        <f t="shared" si="5"/>
        <v>71775</v>
      </c>
      <c r="O65" s="66"/>
      <c r="P65" s="109"/>
      <c r="Q65" s="21">
        <f t="shared" si="6"/>
        <v>108225</v>
      </c>
      <c r="R65" s="116" t="s">
        <v>73</v>
      </c>
      <c r="S65" s="110" t="s">
        <v>89</v>
      </c>
      <c r="T65" s="110" t="s">
        <v>2</v>
      </c>
      <c r="U65" s="118">
        <v>3152544015</v>
      </c>
      <c r="V65" s="119"/>
      <c r="W65" s="119"/>
      <c r="X65" s="119"/>
      <c r="Y65" s="119"/>
      <c r="Z65" s="113"/>
      <c r="AA65" s="114"/>
    </row>
    <row r="66" spans="1:27" s="115" customFormat="1" x14ac:dyDescent="0.6">
      <c r="A66" s="103">
        <v>64</v>
      </c>
      <c r="B66" s="104" t="s">
        <v>208</v>
      </c>
      <c r="C66" s="117" t="s">
        <v>353</v>
      </c>
      <c r="D66" s="106" t="s">
        <v>373</v>
      </c>
      <c r="E66" s="107">
        <v>3570101522509</v>
      </c>
      <c r="F66" s="105" t="s">
        <v>1187</v>
      </c>
      <c r="G66" s="108" t="s">
        <v>1164</v>
      </c>
      <c r="H66" s="109">
        <v>180000</v>
      </c>
      <c r="I66" s="109">
        <f t="shared" si="0"/>
        <v>13500</v>
      </c>
      <c r="J66" s="109">
        <f t="shared" si="1"/>
        <v>166500</v>
      </c>
      <c r="K66" s="109">
        <f t="shared" si="2"/>
        <v>58274.999999999993</v>
      </c>
      <c r="L66" s="224">
        <f t="shared" si="3"/>
        <v>49950</v>
      </c>
      <c r="M66" s="109">
        <f t="shared" si="4"/>
        <v>58274.999999999993</v>
      </c>
      <c r="N66" s="20">
        <f t="shared" si="5"/>
        <v>71775</v>
      </c>
      <c r="O66" s="66"/>
      <c r="P66" s="120"/>
      <c r="Q66" s="21">
        <f t="shared" si="6"/>
        <v>108225</v>
      </c>
      <c r="R66" s="104" t="s">
        <v>208</v>
      </c>
      <c r="S66" s="110" t="s">
        <v>89</v>
      </c>
      <c r="T66" s="109" t="s">
        <v>2</v>
      </c>
      <c r="U66" s="118">
        <v>3152737478</v>
      </c>
      <c r="V66" s="119"/>
      <c r="W66" s="119"/>
      <c r="X66" s="119"/>
      <c r="Y66" s="119"/>
      <c r="Z66" s="113"/>
      <c r="AA66" s="114"/>
    </row>
    <row r="67" spans="1:27" s="115" customFormat="1" x14ac:dyDescent="0.6">
      <c r="A67" s="103">
        <v>65</v>
      </c>
      <c r="B67" s="116" t="s">
        <v>380</v>
      </c>
      <c r="C67" s="117" t="s">
        <v>381</v>
      </c>
      <c r="D67" s="106" t="s">
        <v>373</v>
      </c>
      <c r="E67" s="107">
        <v>3570101356684</v>
      </c>
      <c r="F67" s="105" t="s">
        <v>1188</v>
      </c>
      <c r="G67" s="108" t="s">
        <v>1164</v>
      </c>
      <c r="H67" s="109">
        <v>200000</v>
      </c>
      <c r="I67" s="109">
        <f t="shared" ref="I67:I130" si="12">+H67*7.5%</f>
        <v>15000</v>
      </c>
      <c r="J67" s="109">
        <f t="shared" ref="J67:J130" si="13">+H67-I67</f>
        <v>185000</v>
      </c>
      <c r="K67" s="109">
        <f t="shared" ref="K67:K130" si="14">+J67*35%</f>
        <v>64749.999999999993</v>
      </c>
      <c r="L67" s="224">
        <f t="shared" ref="L67:L130" si="15">+J67*30%</f>
        <v>55500</v>
      </c>
      <c r="M67" s="109">
        <f t="shared" ref="M67:M130" si="16">+J67*35%</f>
        <v>64749.999999999993</v>
      </c>
      <c r="N67" s="20">
        <f t="shared" si="5"/>
        <v>79750</v>
      </c>
      <c r="O67" s="66">
        <f>L67</f>
        <v>55500</v>
      </c>
      <c r="P67" s="109"/>
      <c r="Q67" s="21">
        <f t="shared" ref="Q67:Q130" si="17">+H67-N67-O67-P67</f>
        <v>64750</v>
      </c>
      <c r="R67" s="116" t="s">
        <v>380</v>
      </c>
      <c r="S67" s="110" t="s">
        <v>89</v>
      </c>
      <c r="T67" s="109" t="s">
        <v>2</v>
      </c>
      <c r="U67" s="118">
        <v>3152759191</v>
      </c>
      <c r="V67" s="119"/>
      <c r="W67" s="119"/>
      <c r="X67" s="119"/>
      <c r="Y67" s="119"/>
      <c r="Z67" s="113"/>
      <c r="AA67" s="114"/>
    </row>
    <row r="68" spans="1:27" s="26" customFormat="1" x14ac:dyDescent="0.6">
      <c r="A68" s="72">
        <v>66</v>
      </c>
      <c r="B68" s="29" t="s">
        <v>288</v>
      </c>
      <c r="C68" s="27" t="s">
        <v>365</v>
      </c>
      <c r="D68" s="28" t="s">
        <v>374</v>
      </c>
      <c r="E68" s="24">
        <v>3520100777791</v>
      </c>
      <c r="F68" s="7" t="s">
        <v>1198</v>
      </c>
      <c r="G68" s="18" t="s">
        <v>1164</v>
      </c>
      <c r="H68" s="20">
        <v>100000</v>
      </c>
      <c r="I68" s="20">
        <f>+H68*7.5%</f>
        <v>7500</v>
      </c>
      <c r="J68" s="20">
        <f>+H68-I68</f>
        <v>92500</v>
      </c>
      <c r="K68" s="20">
        <f>+J68*35%</f>
        <v>32374.999999999996</v>
      </c>
      <c r="L68" s="224">
        <f>+J68*30%</f>
        <v>27750</v>
      </c>
      <c r="M68" s="20">
        <f>+J68*35%</f>
        <v>32374.999999999996</v>
      </c>
      <c r="N68" s="20">
        <f t="shared" ref="N68:N131" si="18">+I68+K68</f>
        <v>39875</v>
      </c>
      <c r="O68" s="66">
        <v>27750</v>
      </c>
      <c r="P68" s="20"/>
      <c r="Q68" s="21">
        <f t="shared" si="17"/>
        <v>32375</v>
      </c>
      <c r="R68" s="29" t="s">
        <v>288</v>
      </c>
      <c r="S68" s="21" t="s">
        <v>89</v>
      </c>
      <c r="T68" s="21" t="s">
        <v>64</v>
      </c>
      <c r="U68" s="10">
        <v>3282956055</v>
      </c>
      <c r="V68" s="47"/>
      <c r="W68" s="47"/>
      <c r="X68" s="47"/>
      <c r="Y68" s="47"/>
      <c r="Z68" s="49"/>
      <c r="AA68" s="13"/>
    </row>
    <row r="69" spans="1:27" s="26" customFormat="1" x14ac:dyDescent="0.6">
      <c r="A69" s="72">
        <v>67</v>
      </c>
      <c r="B69" s="29" t="s">
        <v>287</v>
      </c>
      <c r="C69" s="27" t="s">
        <v>364</v>
      </c>
      <c r="D69" s="28" t="s">
        <v>374</v>
      </c>
      <c r="E69" s="24">
        <v>3430200386248</v>
      </c>
      <c r="F69" s="7" t="s">
        <v>1217</v>
      </c>
      <c r="G69" s="18" t="s">
        <v>1164</v>
      </c>
      <c r="H69" s="20">
        <v>100000</v>
      </c>
      <c r="I69" s="20">
        <f>+H69*7.5%</f>
        <v>7500</v>
      </c>
      <c r="J69" s="20">
        <f>+H69-I69</f>
        <v>92500</v>
      </c>
      <c r="K69" s="20">
        <f>+J69*35%</f>
        <v>32374.999999999996</v>
      </c>
      <c r="L69" s="224">
        <f>+J69*30%</f>
        <v>27750</v>
      </c>
      <c r="M69" s="20">
        <f>+J69*35%</f>
        <v>32374.999999999996</v>
      </c>
      <c r="N69" s="20">
        <f t="shared" si="18"/>
        <v>39875</v>
      </c>
      <c r="O69" s="66">
        <f>L69</f>
        <v>27750</v>
      </c>
      <c r="P69" s="20"/>
      <c r="Q69" s="21">
        <f t="shared" si="17"/>
        <v>32375</v>
      </c>
      <c r="R69" s="29" t="s">
        <v>103</v>
      </c>
      <c r="S69" s="21" t="s">
        <v>89</v>
      </c>
      <c r="T69" s="21" t="s">
        <v>64</v>
      </c>
      <c r="U69" s="10">
        <v>3282836208</v>
      </c>
      <c r="V69" s="47"/>
      <c r="W69" s="47"/>
      <c r="X69" s="47"/>
      <c r="Y69" s="47"/>
      <c r="Z69" s="49"/>
      <c r="AA69" s="13"/>
    </row>
    <row r="70" spans="1:27" s="26" customFormat="1" x14ac:dyDescent="0.6">
      <c r="A70" s="72">
        <v>68</v>
      </c>
      <c r="B70" s="29" t="s">
        <v>290</v>
      </c>
      <c r="C70" s="27" t="s">
        <v>367</v>
      </c>
      <c r="D70" s="28" t="s">
        <v>374</v>
      </c>
      <c r="E70" s="24">
        <v>1449900192782</v>
      </c>
      <c r="F70" s="7" t="s">
        <v>1218</v>
      </c>
      <c r="G70" s="18" t="s">
        <v>1164</v>
      </c>
      <c r="H70" s="20">
        <v>100000</v>
      </c>
      <c r="I70" s="20">
        <f>+H70*7.5%</f>
        <v>7500</v>
      </c>
      <c r="J70" s="20">
        <f>+H70-I70</f>
        <v>92500</v>
      </c>
      <c r="K70" s="20">
        <f>+J70*35%</f>
        <v>32374.999999999996</v>
      </c>
      <c r="L70" s="224">
        <f>+J70*30%</f>
        <v>27750</v>
      </c>
      <c r="M70" s="20">
        <f>+J70*35%</f>
        <v>32374.999999999996</v>
      </c>
      <c r="N70" s="20">
        <f t="shared" si="18"/>
        <v>39875</v>
      </c>
      <c r="O70" s="66"/>
      <c r="P70" s="20"/>
      <c r="Q70" s="21">
        <f t="shared" si="17"/>
        <v>60125</v>
      </c>
      <c r="R70" s="29" t="s">
        <v>404</v>
      </c>
      <c r="S70" s="21" t="s">
        <v>89</v>
      </c>
      <c r="T70" s="21" t="s">
        <v>108</v>
      </c>
      <c r="U70" s="10">
        <v>5232456110</v>
      </c>
      <c r="V70" s="47"/>
      <c r="W70" s="47"/>
      <c r="X70" s="47"/>
      <c r="Y70" s="47"/>
      <c r="Z70" s="49"/>
      <c r="AA70" s="13"/>
    </row>
    <row r="71" spans="1:27" s="26" customFormat="1" x14ac:dyDescent="0.6">
      <c r="A71" s="72">
        <v>69</v>
      </c>
      <c r="B71" s="29" t="s">
        <v>289</v>
      </c>
      <c r="C71" s="27" t="s">
        <v>366</v>
      </c>
      <c r="D71" s="28" t="s">
        <v>374</v>
      </c>
      <c r="E71" s="24">
        <v>3520101138130</v>
      </c>
      <c r="F71" s="7" t="s">
        <v>1219</v>
      </c>
      <c r="G71" s="18" t="s">
        <v>1164</v>
      </c>
      <c r="H71" s="20">
        <v>100000</v>
      </c>
      <c r="I71" s="20">
        <f>+H71*7.5%</f>
        <v>7500</v>
      </c>
      <c r="J71" s="20">
        <f>+H71-I71</f>
        <v>92500</v>
      </c>
      <c r="K71" s="20">
        <f>+J71*35%</f>
        <v>32374.999999999996</v>
      </c>
      <c r="L71" s="224">
        <f>+J71*30%</f>
        <v>27750</v>
      </c>
      <c r="M71" s="20">
        <f>+J71*35%</f>
        <v>32374.999999999996</v>
      </c>
      <c r="N71" s="20">
        <f t="shared" si="18"/>
        <v>39875</v>
      </c>
      <c r="O71" s="66"/>
      <c r="P71" s="20"/>
      <c r="Q71" s="21">
        <f t="shared" si="17"/>
        <v>60125</v>
      </c>
      <c r="R71" s="29" t="s">
        <v>405</v>
      </c>
      <c r="S71" s="21" t="s">
        <v>89</v>
      </c>
      <c r="T71" s="21" t="s">
        <v>64</v>
      </c>
      <c r="U71" s="10">
        <v>3282914427</v>
      </c>
      <c r="V71" s="47"/>
      <c r="W71" s="47"/>
      <c r="X71" s="47"/>
      <c r="Y71" s="47"/>
      <c r="Z71" s="49"/>
      <c r="AA71" s="13"/>
    </row>
    <row r="72" spans="1:27" s="26" customFormat="1" x14ac:dyDescent="0.6">
      <c r="A72" s="72">
        <v>70</v>
      </c>
      <c r="B72" s="29" t="s">
        <v>283</v>
      </c>
      <c r="C72" s="27" t="s">
        <v>358</v>
      </c>
      <c r="D72" s="28" t="s">
        <v>374</v>
      </c>
      <c r="E72" s="24">
        <v>3520101279736</v>
      </c>
      <c r="F72" s="7" t="s">
        <v>1220</v>
      </c>
      <c r="G72" s="18" t="s">
        <v>1164</v>
      </c>
      <c r="H72" s="20">
        <v>180000</v>
      </c>
      <c r="I72" s="20">
        <f t="shared" si="12"/>
        <v>13500</v>
      </c>
      <c r="J72" s="20">
        <f t="shared" si="13"/>
        <v>166500</v>
      </c>
      <c r="K72" s="20">
        <f t="shared" si="14"/>
        <v>58274.999999999993</v>
      </c>
      <c r="L72" s="224">
        <f t="shared" si="15"/>
        <v>49950</v>
      </c>
      <c r="M72" s="20">
        <f t="shared" si="16"/>
        <v>58274.999999999993</v>
      </c>
      <c r="N72" s="20">
        <f t="shared" si="18"/>
        <v>71775</v>
      </c>
      <c r="O72" s="66"/>
      <c r="P72" s="20"/>
      <c r="Q72" s="21">
        <f t="shared" si="17"/>
        <v>108225</v>
      </c>
      <c r="R72" s="29" t="s">
        <v>401</v>
      </c>
      <c r="S72" s="21" t="s">
        <v>89</v>
      </c>
      <c r="T72" s="21" t="s">
        <v>64</v>
      </c>
      <c r="U72" s="10">
        <v>3282815962</v>
      </c>
      <c r="V72" s="47"/>
      <c r="W72" s="47"/>
      <c r="X72" s="47"/>
      <c r="Y72" s="47"/>
      <c r="Z72" s="49"/>
      <c r="AA72" s="13"/>
    </row>
    <row r="73" spans="1:27" s="26" customFormat="1" x14ac:dyDescent="0.6">
      <c r="A73" s="72">
        <v>71</v>
      </c>
      <c r="B73" s="29" t="s">
        <v>285</v>
      </c>
      <c r="C73" s="27" t="s">
        <v>361</v>
      </c>
      <c r="D73" s="28" t="s">
        <v>374</v>
      </c>
      <c r="E73" s="24">
        <v>3520100170242</v>
      </c>
      <c r="F73" s="7" t="s">
        <v>1221</v>
      </c>
      <c r="G73" s="18" t="s">
        <v>1164</v>
      </c>
      <c r="H73" s="20">
        <v>150000</v>
      </c>
      <c r="I73" s="20">
        <f>+H73*7.5%</f>
        <v>11250</v>
      </c>
      <c r="J73" s="20">
        <f>+H73-I73</f>
        <v>138750</v>
      </c>
      <c r="K73" s="20">
        <f>+J73*35%</f>
        <v>48562.5</v>
      </c>
      <c r="L73" s="224">
        <f>+J73*30%</f>
        <v>41625</v>
      </c>
      <c r="M73" s="20">
        <f>+J73*35%</f>
        <v>48562.5</v>
      </c>
      <c r="N73" s="20">
        <f t="shared" si="18"/>
        <v>59812.5</v>
      </c>
      <c r="O73" s="333">
        <v>41625</v>
      </c>
      <c r="P73" s="20"/>
      <c r="Q73" s="21">
        <f t="shared" si="17"/>
        <v>48562.5</v>
      </c>
      <c r="R73" s="29" t="s">
        <v>285</v>
      </c>
      <c r="S73" s="21" t="s">
        <v>89</v>
      </c>
      <c r="T73" s="21" t="s">
        <v>64</v>
      </c>
      <c r="U73" s="10">
        <v>3282637630</v>
      </c>
      <c r="V73" s="47"/>
      <c r="W73" s="47"/>
      <c r="X73" s="47"/>
      <c r="Y73" s="47"/>
      <c r="Z73" s="49"/>
      <c r="AA73" s="13"/>
    </row>
    <row r="74" spans="1:27" s="26" customFormat="1" x14ac:dyDescent="0.6">
      <c r="A74" s="72">
        <v>72</v>
      </c>
      <c r="B74" s="29" t="s">
        <v>205</v>
      </c>
      <c r="C74" s="27" t="s">
        <v>363</v>
      </c>
      <c r="D74" s="28" t="s">
        <v>374</v>
      </c>
      <c r="E74" s="24">
        <v>1529900319277</v>
      </c>
      <c r="F74" s="7" t="s">
        <v>1222</v>
      </c>
      <c r="G74" s="18" t="s">
        <v>1164</v>
      </c>
      <c r="H74" s="20">
        <v>150000</v>
      </c>
      <c r="I74" s="20">
        <f>+H74*7.5%</f>
        <v>11250</v>
      </c>
      <c r="J74" s="20">
        <f>+H74-I74</f>
        <v>138750</v>
      </c>
      <c r="K74" s="20">
        <f>+J74*35%</f>
        <v>48562.5</v>
      </c>
      <c r="L74" s="224">
        <f>+J74*30%</f>
        <v>41625</v>
      </c>
      <c r="M74" s="20">
        <f>+J74*35%</f>
        <v>48562.5</v>
      </c>
      <c r="N74" s="20">
        <f t="shared" si="18"/>
        <v>59812.5</v>
      </c>
      <c r="O74" s="333">
        <v>41625</v>
      </c>
      <c r="P74" s="20"/>
      <c r="Q74" s="21">
        <f t="shared" si="17"/>
        <v>48562.5</v>
      </c>
      <c r="R74" s="29" t="s">
        <v>206</v>
      </c>
      <c r="S74" s="21" t="s">
        <v>89</v>
      </c>
      <c r="T74" s="21" t="s">
        <v>108</v>
      </c>
      <c r="U74" s="10">
        <v>5232477777</v>
      </c>
      <c r="V74" s="47"/>
      <c r="W74" s="47"/>
      <c r="X74" s="47"/>
      <c r="Y74" s="47"/>
      <c r="Z74" s="49"/>
      <c r="AA74" s="13"/>
    </row>
    <row r="75" spans="1:27" s="26" customFormat="1" x14ac:dyDescent="0.6">
      <c r="A75" s="72">
        <v>73</v>
      </c>
      <c r="B75" s="42" t="s">
        <v>204</v>
      </c>
      <c r="C75" s="43" t="s">
        <v>360</v>
      </c>
      <c r="D75" s="44" t="s">
        <v>374</v>
      </c>
      <c r="E75" s="96">
        <v>3630600166413</v>
      </c>
      <c r="F75" s="7" t="s">
        <v>1223</v>
      </c>
      <c r="G75" s="18" t="s">
        <v>1164</v>
      </c>
      <c r="H75" s="20">
        <v>150000</v>
      </c>
      <c r="I75" s="20">
        <f>+H75*7.5%</f>
        <v>11250</v>
      </c>
      <c r="J75" s="20">
        <f>+H75-I75</f>
        <v>138750</v>
      </c>
      <c r="K75" s="20">
        <f>+J75*35%</f>
        <v>48562.5</v>
      </c>
      <c r="L75" s="224">
        <f>+J75*30%</f>
        <v>41625</v>
      </c>
      <c r="M75" s="20">
        <f>+J75*35%</f>
        <v>48562.5</v>
      </c>
      <c r="N75" s="20">
        <f t="shared" si="18"/>
        <v>59812.5</v>
      </c>
      <c r="O75" s="333">
        <v>41625</v>
      </c>
      <c r="P75" s="20"/>
      <c r="Q75" s="21">
        <f t="shared" si="17"/>
        <v>48562.5</v>
      </c>
      <c r="R75" s="29" t="s">
        <v>207</v>
      </c>
      <c r="S75" s="21" t="s">
        <v>89</v>
      </c>
      <c r="T75" s="21" t="s">
        <v>108</v>
      </c>
      <c r="U75" s="10">
        <v>5232042365</v>
      </c>
      <c r="V75" s="47"/>
      <c r="W75" s="47"/>
      <c r="X75" s="47"/>
      <c r="Y75" s="47"/>
      <c r="Z75" s="49"/>
      <c r="AA75" s="13"/>
    </row>
    <row r="76" spans="1:27" s="26" customFormat="1" x14ac:dyDescent="0.6">
      <c r="A76" s="72">
        <v>74</v>
      </c>
      <c r="B76" s="29" t="s">
        <v>402</v>
      </c>
      <c r="C76" s="27" t="s">
        <v>362</v>
      </c>
      <c r="D76" s="28" t="s">
        <v>374</v>
      </c>
      <c r="E76" s="24">
        <v>1529900162688</v>
      </c>
      <c r="F76" s="7" t="s">
        <v>1224</v>
      </c>
      <c r="G76" s="18" t="s">
        <v>1164</v>
      </c>
      <c r="H76" s="20">
        <v>150000</v>
      </c>
      <c r="I76" s="20">
        <f>+H76*7.5%</f>
        <v>11250</v>
      </c>
      <c r="J76" s="20">
        <f>+H76-I76</f>
        <v>138750</v>
      </c>
      <c r="K76" s="20">
        <f>+J76*35%</f>
        <v>48562.5</v>
      </c>
      <c r="L76" s="224">
        <f>+J76*30%</f>
        <v>41625</v>
      </c>
      <c r="M76" s="20">
        <f>+J76*35%</f>
        <v>48562.5</v>
      </c>
      <c r="N76" s="20">
        <f t="shared" si="18"/>
        <v>59812.5</v>
      </c>
      <c r="O76" s="333">
        <v>41625</v>
      </c>
      <c r="P76" s="20"/>
      <c r="Q76" s="21">
        <f t="shared" si="17"/>
        <v>48562.5</v>
      </c>
      <c r="R76" s="29" t="s">
        <v>286</v>
      </c>
      <c r="S76" s="21" t="s">
        <v>89</v>
      </c>
      <c r="T76" s="21" t="s">
        <v>64</v>
      </c>
      <c r="U76" s="10">
        <v>3282920945</v>
      </c>
      <c r="V76" s="47"/>
      <c r="W76" s="47"/>
      <c r="X76" s="47"/>
      <c r="Y76" s="47"/>
      <c r="Z76" s="49"/>
      <c r="AA76" s="13"/>
    </row>
    <row r="77" spans="1:27" s="26" customFormat="1" x14ac:dyDescent="0.6">
      <c r="A77" s="72">
        <v>75</v>
      </c>
      <c r="B77" s="29" t="s">
        <v>284</v>
      </c>
      <c r="C77" s="27" t="s">
        <v>359</v>
      </c>
      <c r="D77" s="28" t="s">
        <v>374</v>
      </c>
      <c r="E77" s="24">
        <v>3250500537138</v>
      </c>
      <c r="F77" s="7" t="s">
        <v>1225</v>
      </c>
      <c r="G77" s="18" t="s">
        <v>1164</v>
      </c>
      <c r="H77" s="20">
        <v>130000</v>
      </c>
      <c r="I77" s="20">
        <f t="shared" si="12"/>
        <v>9750</v>
      </c>
      <c r="J77" s="20">
        <f t="shared" si="13"/>
        <v>120250</v>
      </c>
      <c r="K77" s="20">
        <f t="shared" si="14"/>
        <v>42087.5</v>
      </c>
      <c r="L77" s="224">
        <f t="shared" si="15"/>
        <v>36075</v>
      </c>
      <c r="M77" s="20">
        <f t="shared" si="16"/>
        <v>42087.5</v>
      </c>
      <c r="N77" s="20">
        <f t="shared" si="18"/>
        <v>51837.5</v>
      </c>
      <c r="O77" s="66"/>
      <c r="P77" s="20"/>
      <c r="Q77" s="21">
        <f t="shared" si="17"/>
        <v>78162.5</v>
      </c>
      <c r="R77" s="29" t="s">
        <v>284</v>
      </c>
      <c r="S77" s="21" t="s">
        <v>89</v>
      </c>
      <c r="T77" s="21" t="s">
        <v>64</v>
      </c>
      <c r="U77" s="10">
        <v>3282798028</v>
      </c>
      <c r="V77" s="47"/>
      <c r="W77" s="47"/>
      <c r="X77" s="47"/>
      <c r="Y77" s="47"/>
      <c r="Z77" s="49"/>
      <c r="AA77" s="13"/>
    </row>
    <row r="78" spans="1:27" s="26" customFormat="1" x14ac:dyDescent="0.6">
      <c r="A78" s="72">
        <v>76</v>
      </c>
      <c r="B78" s="29" t="s">
        <v>536</v>
      </c>
      <c r="C78" s="27" t="s">
        <v>467</v>
      </c>
      <c r="D78" s="28" t="s">
        <v>507</v>
      </c>
      <c r="E78" s="24">
        <v>3601100516190</v>
      </c>
      <c r="F78" s="7" t="s">
        <v>1239</v>
      </c>
      <c r="G78" s="18" t="s">
        <v>1164</v>
      </c>
      <c r="H78" s="20">
        <v>150000</v>
      </c>
      <c r="I78" s="20">
        <f t="shared" si="12"/>
        <v>11250</v>
      </c>
      <c r="J78" s="20">
        <f t="shared" si="13"/>
        <v>138750</v>
      </c>
      <c r="K78" s="20">
        <f t="shared" si="14"/>
        <v>48562.5</v>
      </c>
      <c r="L78" s="224">
        <f t="shared" si="15"/>
        <v>41625</v>
      </c>
      <c r="M78" s="20">
        <f t="shared" si="16"/>
        <v>48562.5</v>
      </c>
      <c r="N78" s="20">
        <f t="shared" si="18"/>
        <v>59812.5</v>
      </c>
      <c r="O78" s="66"/>
      <c r="P78" s="20"/>
      <c r="Q78" s="21">
        <f t="shared" si="17"/>
        <v>90187.5</v>
      </c>
      <c r="R78" s="29" t="s">
        <v>537</v>
      </c>
      <c r="S78" s="21" t="s">
        <v>89</v>
      </c>
      <c r="T78" s="21" t="s">
        <v>530</v>
      </c>
      <c r="U78" s="10">
        <v>4422263758</v>
      </c>
      <c r="V78" s="47"/>
      <c r="W78" s="47"/>
      <c r="X78" s="47"/>
      <c r="Y78" s="47"/>
      <c r="Z78" s="49"/>
      <c r="AA78" s="13"/>
    </row>
    <row r="79" spans="1:27" s="26" customFormat="1" x14ac:dyDescent="0.6">
      <c r="A79" s="72">
        <v>77</v>
      </c>
      <c r="B79" s="29" t="s">
        <v>93</v>
      </c>
      <c r="C79" s="27" t="s">
        <v>463</v>
      </c>
      <c r="D79" s="28" t="s">
        <v>507</v>
      </c>
      <c r="E79" s="24">
        <v>3600400103523</v>
      </c>
      <c r="F79" s="7" t="s">
        <v>1240</v>
      </c>
      <c r="G79" s="18" t="s">
        <v>1164</v>
      </c>
      <c r="H79" s="20">
        <v>180000</v>
      </c>
      <c r="I79" s="20">
        <f t="shared" si="12"/>
        <v>13500</v>
      </c>
      <c r="J79" s="20">
        <f t="shared" si="13"/>
        <v>166500</v>
      </c>
      <c r="K79" s="20">
        <f t="shared" si="14"/>
        <v>58274.999999999993</v>
      </c>
      <c r="L79" s="224">
        <f t="shared" si="15"/>
        <v>49950</v>
      </c>
      <c r="M79" s="20">
        <f t="shared" si="16"/>
        <v>58274.999999999993</v>
      </c>
      <c r="N79" s="20">
        <f t="shared" si="18"/>
        <v>71775</v>
      </c>
      <c r="O79" s="333">
        <v>49950</v>
      </c>
      <c r="P79" s="20"/>
      <c r="Q79" s="21">
        <f t="shared" si="17"/>
        <v>58275</v>
      </c>
      <c r="R79" s="29" t="s">
        <v>529</v>
      </c>
      <c r="S79" s="21" t="s">
        <v>89</v>
      </c>
      <c r="T79" s="21" t="s">
        <v>530</v>
      </c>
      <c r="U79" s="10">
        <v>4422301350</v>
      </c>
      <c r="V79" s="47"/>
      <c r="W79" s="47"/>
      <c r="X79" s="47"/>
      <c r="Y79" s="47"/>
      <c r="Z79" s="49"/>
      <c r="AA79" s="13"/>
    </row>
    <row r="80" spans="1:27" s="26" customFormat="1" x14ac:dyDescent="0.6">
      <c r="A80" s="72">
        <v>78</v>
      </c>
      <c r="B80" s="29" t="s">
        <v>93</v>
      </c>
      <c r="C80" s="27" t="s">
        <v>473</v>
      </c>
      <c r="D80" s="28" t="s">
        <v>507</v>
      </c>
      <c r="E80" s="24">
        <v>3600400103523</v>
      </c>
      <c r="F80" s="7" t="s">
        <v>1241</v>
      </c>
      <c r="G80" s="18" t="s">
        <v>1164</v>
      </c>
      <c r="H80" s="20">
        <v>200000</v>
      </c>
      <c r="I80" s="20">
        <f t="shared" si="12"/>
        <v>15000</v>
      </c>
      <c r="J80" s="20">
        <f t="shared" si="13"/>
        <v>185000</v>
      </c>
      <c r="K80" s="20">
        <f t="shared" si="14"/>
        <v>64749.999999999993</v>
      </c>
      <c r="L80" s="224">
        <f t="shared" si="15"/>
        <v>55500</v>
      </c>
      <c r="M80" s="20">
        <f t="shared" si="16"/>
        <v>64749.999999999993</v>
      </c>
      <c r="N80" s="20">
        <f t="shared" si="18"/>
        <v>79750</v>
      </c>
      <c r="O80" s="333">
        <v>55500</v>
      </c>
      <c r="P80" s="20"/>
      <c r="Q80" s="21">
        <f t="shared" si="17"/>
        <v>64750</v>
      </c>
      <c r="R80" s="29" t="s">
        <v>529</v>
      </c>
      <c r="S80" s="21" t="s">
        <v>89</v>
      </c>
      <c r="T80" s="21" t="s">
        <v>530</v>
      </c>
      <c r="U80" s="10">
        <v>4422301350</v>
      </c>
      <c r="V80" s="47"/>
      <c r="W80" s="47"/>
      <c r="X80" s="47"/>
      <c r="Y80" s="47"/>
      <c r="Z80" s="49"/>
      <c r="AA80" s="13"/>
    </row>
    <row r="81" spans="1:27" s="26" customFormat="1" x14ac:dyDescent="0.6">
      <c r="A81" s="72">
        <v>79</v>
      </c>
      <c r="B81" s="29" t="s">
        <v>91</v>
      </c>
      <c r="C81" s="27" t="s">
        <v>471</v>
      </c>
      <c r="D81" s="28" t="s">
        <v>507</v>
      </c>
      <c r="E81" s="24">
        <v>5480200004414</v>
      </c>
      <c r="F81" s="7" t="s">
        <v>1242</v>
      </c>
      <c r="G81" s="18" t="s">
        <v>1164</v>
      </c>
      <c r="H81" s="20">
        <v>150000</v>
      </c>
      <c r="I81" s="20">
        <f t="shared" si="12"/>
        <v>11250</v>
      </c>
      <c r="J81" s="20">
        <f t="shared" si="13"/>
        <v>138750</v>
      </c>
      <c r="K81" s="20">
        <f t="shared" si="14"/>
        <v>48562.5</v>
      </c>
      <c r="L81" s="224">
        <f t="shared" si="15"/>
        <v>41625</v>
      </c>
      <c r="M81" s="20">
        <f t="shared" si="16"/>
        <v>48562.5</v>
      </c>
      <c r="N81" s="20">
        <f t="shared" si="18"/>
        <v>59812.5</v>
      </c>
      <c r="O81" s="66"/>
      <c r="P81" s="20"/>
      <c r="Q81" s="21">
        <f t="shared" si="17"/>
        <v>90187.5</v>
      </c>
      <c r="R81" s="29" t="s">
        <v>91</v>
      </c>
      <c r="S81" s="21" t="s">
        <v>89</v>
      </c>
      <c r="T81" s="21" t="s">
        <v>92</v>
      </c>
      <c r="U81" s="10">
        <v>3102590563</v>
      </c>
      <c r="V81" s="47"/>
      <c r="W81" s="47"/>
      <c r="X81" s="47"/>
      <c r="Y81" s="47"/>
      <c r="Z81" s="49"/>
      <c r="AA81" s="13"/>
    </row>
    <row r="82" spans="1:27" s="26" customFormat="1" x14ac:dyDescent="0.6">
      <c r="A82" s="72">
        <v>80</v>
      </c>
      <c r="B82" s="29" t="s">
        <v>131</v>
      </c>
      <c r="C82" s="27" t="s">
        <v>470</v>
      </c>
      <c r="D82" s="28" t="s">
        <v>507</v>
      </c>
      <c r="E82" s="24" t="s">
        <v>451</v>
      </c>
      <c r="F82" s="7" t="s">
        <v>1243</v>
      </c>
      <c r="G82" s="18" t="s">
        <v>1164</v>
      </c>
      <c r="H82" s="20">
        <v>150000</v>
      </c>
      <c r="I82" s="20">
        <f t="shared" si="12"/>
        <v>11250</v>
      </c>
      <c r="J82" s="20">
        <f t="shared" si="13"/>
        <v>138750</v>
      </c>
      <c r="K82" s="20">
        <f t="shared" si="14"/>
        <v>48562.5</v>
      </c>
      <c r="L82" s="224">
        <f t="shared" si="15"/>
        <v>41625</v>
      </c>
      <c r="M82" s="20">
        <f t="shared" si="16"/>
        <v>48562.5</v>
      </c>
      <c r="N82" s="20">
        <f t="shared" si="18"/>
        <v>59812.5</v>
      </c>
      <c r="O82" s="66"/>
      <c r="P82" s="20"/>
      <c r="Q82" s="21">
        <f t="shared" si="17"/>
        <v>90187.5</v>
      </c>
      <c r="R82" s="29" t="s">
        <v>131</v>
      </c>
      <c r="S82" s="21" t="s">
        <v>89</v>
      </c>
      <c r="T82" s="21" t="s">
        <v>92</v>
      </c>
      <c r="U82" s="10">
        <v>3102630443</v>
      </c>
      <c r="V82" s="47"/>
      <c r="W82" s="47"/>
      <c r="X82" s="47"/>
      <c r="Y82" s="47"/>
      <c r="Z82" s="49"/>
      <c r="AA82" s="13"/>
    </row>
    <row r="83" spans="1:27" s="26" customFormat="1" x14ac:dyDescent="0.6">
      <c r="A83" s="72">
        <v>81</v>
      </c>
      <c r="B83" s="29" t="s">
        <v>538</v>
      </c>
      <c r="C83" s="27" t="s">
        <v>466</v>
      </c>
      <c r="D83" s="28" t="s">
        <v>507</v>
      </c>
      <c r="E83" s="24" t="s">
        <v>449</v>
      </c>
      <c r="F83" s="7" t="s">
        <v>1244</v>
      </c>
      <c r="G83" s="18" t="s">
        <v>1164</v>
      </c>
      <c r="H83" s="20">
        <v>150000</v>
      </c>
      <c r="I83" s="20">
        <f t="shared" si="12"/>
        <v>11250</v>
      </c>
      <c r="J83" s="20">
        <f t="shared" si="13"/>
        <v>138750</v>
      </c>
      <c r="K83" s="20">
        <f t="shared" si="14"/>
        <v>48562.5</v>
      </c>
      <c r="L83" s="224">
        <f t="shared" si="15"/>
        <v>41625</v>
      </c>
      <c r="M83" s="20">
        <f t="shared" si="16"/>
        <v>48562.5</v>
      </c>
      <c r="N83" s="20">
        <f t="shared" si="18"/>
        <v>59812.5</v>
      </c>
      <c r="O83" s="66"/>
      <c r="P83" s="20"/>
      <c r="Q83" s="21">
        <f t="shared" si="17"/>
        <v>90187.5</v>
      </c>
      <c r="R83" s="29" t="s">
        <v>539</v>
      </c>
      <c r="S83" s="21" t="s">
        <v>89</v>
      </c>
      <c r="T83" s="21" t="s">
        <v>530</v>
      </c>
      <c r="U83" s="10">
        <v>4422274615</v>
      </c>
      <c r="V83" s="47"/>
      <c r="W83" s="47"/>
      <c r="X83" s="47"/>
      <c r="Y83" s="47"/>
      <c r="Z83" s="49"/>
      <c r="AA83" s="13"/>
    </row>
    <row r="84" spans="1:27" s="26" customFormat="1" x14ac:dyDescent="0.6">
      <c r="A84" s="72">
        <v>82</v>
      </c>
      <c r="B84" s="29" t="s">
        <v>534</v>
      </c>
      <c r="C84" s="27" t="s">
        <v>465</v>
      </c>
      <c r="D84" s="28" t="s">
        <v>507</v>
      </c>
      <c r="E84" s="24">
        <v>3301500687628</v>
      </c>
      <c r="F84" s="7" t="s">
        <v>1245</v>
      </c>
      <c r="G84" s="18" t="s">
        <v>1164</v>
      </c>
      <c r="H84" s="20">
        <v>180000</v>
      </c>
      <c r="I84" s="20">
        <f t="shared" si="12"/>
        <v>13500</v>
      </c>
      <c r="J84" s="20">
        <f t="shared" si="13"/>
        <v>166500</v>
      </c>
      <c r="K84" s="20">
        <f t="shared" si="14"/>
        <v>58274.999999999993</v>
      </c>
      <c r="L84" s="224">
        <f t="shared" si="15"/>
        <v>49950</v>
      </c>
      <c r="M84" s="20">
        <f t="shared" si="16"/>
        <v>58274.999999999993</v>
      </c>
      <c r="N84" s="20">
        <f t="shared" si="18"/>
        <v>71775</v>
      </c>
      <c r="O84" s="66"/>
      <c r="P84" s="20"/>
      <c r="Q84" s="21">
        <f t="shared" si="17"/>
        <v>108225</v>
      </c>
      <c r="R84" s="29" t="s">
        <v>535</v>
      </c>
      <c r="S84" s="21" t="s">
        <v>89</v>
      </c>
      <c r="T84" s="21" t="s">
        <v>139</v>
      </c>
      <c r="U84" s="10">
        <v>562227488</v>
      </c>
      <c r="V84" s="47"/>
      <c r="W84" s="47"/>
      <c r="X84" s="47"/>
      <c r="Y84" s="47"/>
      <c r="Z84" s="49"/>
      <c r="AA84" s="13"/>
    </row>
    <row r="85" spans="1:27" s="26" customFormat="1" x14ac:dyDescent="0.6">
      <c r="A85" s="72">
        <v>83</v>
      </c>
      <c r="B85" s="42" t="s">
        <v>428</v>
      </c>
      <c r="C85" s="27" t="s">
        <v>462</v>
      </c>
      <c r="D85" s="28" t="s">
        <v>507</v>
      </c>
      <c r="E85" s="24">
        <v>3400600428550</v>
      </c>
      <c r="F85" s="7" t="s">
        <v>1246</v>
      </c>
      <c r="G85" s="18" t="s">
        <v>1164</v>
      </c>
      <c r="H85" s="20">
        <v>180000</v>
      </c>
      <c r="I85" s="20">
        <f t="shared" si="12"/>
        <v>13500</v>
      </c>
      <c r="J85" s="20">
        <f t="shared" si="13"/>
        <v>166500</v>
      </c>
      <c r="K85" s="20">
        <f t="shared" si="14"/>
        <v>58274.999999999993</v>
      </c>
      <c r="L85" s="224">
        <f t="shared" si="15"/>
        <v>49950</v>
      </c>
      <c r="M85" s="20">
        <f t="shared" si="16"/>
        <v>58274.999999999993</v>
      </c>
      <c r="N85" s="20">
        <f t="shared" si="18"/>
        <v>71775</v>
      </c>
      <c r="O85" s="66"/>
      <c r="P85" s="20"/>
      <c r="Q85" s="21">
        <f t="shared" si="17"/>
        <v>108225</v>
      </c>
      <c r="R85" s="29" t="s">
        <v>428</v>
      </c>
      <c r="S85" s="21" t="s">
        <v>89</v>
      </c>
      <c r="T85" s="21" t="s">
        <v>530</v>
      </c>
      <c r="U85" s="10">
        <v>4422509978</v>
      </c>
      <c r="V85" s="47"/>
      <c r="W85" s="47"/>
      <c r="X85" s="47"/>
      <c r="Y85" s="47"/>
      <c r="Z85" s="49"/>
      <c r="AA85" s="13"/>
    </row>
    <row r="86" spans="1:27" s="26" customFormat="1" x14ac:dyDescent="0.6">
      <c r="A86" s="72">
        <v>84</v>
      </c>
      <c r="B86" s="29" t="s">
        <v>431</v>
      </c>
      <c r="C86" s="27" t="s">
        <v>469</v>
      </c>
      <c r="D86" s="28" t="s">
        <v>507</v>
      </c>
      <c r="E86" s="24">
        <v>3600100216853</v>
      </c>
      <c r="F86" s="7" t="s">
        <v>1247</v>
      </c>
      <c r="G86" s="18" t="s">
        <v>1164</v>
      </c>
      <c r="H86" s="20">
        <v>150000</v>
      </c>
      <c r="I86" s="20">
        <f>+H86*7.5%</f>
        <v>11250</v>
      </c>
      <c r="J86" s="20">
        <f>+H86-I86</f>
        <v>138750</v>
      </c>
      <c r="K86" s="20">
        <f>+J86*35%</f>
        <v>48562.5</v>
      </c>
      <c r="L86" s="224">
        <f>+J86*30%</f>
        <v>41625</v>
      </c>
      <c r="M86" s="20">
        <f>+J86*35%</f>
        <v>48562.5</v>
      </c>
      <c r="N86" s="20">
        <f t="shared" si="18"/>
        <v>59812.5</v>
      </c>
      <c r="O86" s="66"/>
      <c r="P86" s="20"/>
      <c r="Q86" s="21">
        <f t="shared" si="17"/>
        <v>90187.5</v>
      </c>
      <c r="R86" s="29" t="s">
        <v>532</v>
      </c>
      <c r="S86" s="21" t="s">
        <v>89</v>
      </c>
      <c r="T86" s="21" t="s">
        <v>92</v>
      </c>
      <c r="U86" s="10">
        <v>3102521667</v>
      </c>
      <c r="V86" s="47"/>
      <c r="W86" s="47"/>
      <c r="X86" s="47"/>
      <c r="Y86" s="47"/>
      <c r="Z86" s="49"/>
      <c r="AA86" s="13"/>
    </row>
    <row r="87" spans="1:27" s="26" customFormat="1" x14ac:dyDescent="0.6">
      <c r="A87" s="72">
        <v>85</v>
      </c>
      <c r="B87" s="29" t="s">
        <v>429</v>
      </c>
      <c r="C87" s="27" t="s">
        <v>464</v>
      </c>
      <c r="D87" s="28" t="s">
        <v>507</v>
      </c>
      <c r="E87" s="24">
        <v>3340101020971</v>
      </c>
      <c r="F87" s="7" t="s">
        <v>1248</v>
      </c>
      <c r="G87" s="18" t="s">
        <v>1164</v>
      </c>
      <c r="H87" s="20">
        <v>180000</v>
      </c>
      <c r="I87" s="20">
        <f t="shared" si="12"/>
        <v>13500</v>
      </c>
      <c r="J87" s="20">
        <f t="shared" si="13"/>
        <v>166500</v>
      </c>
      <c r="K87" s="20">
        <f t="shared" si="14"/>
        <v>58274.999999999993</v>
      </c>
      <c r="L87" s="224">
        <f t="shared" si="15"/>
        <v>49950</v>
      </c>
      <c r="M87" s="20">
        <f t="shared" si="16"/>
        <v>58274.999999999993</v>
      </c>
      <c r="N87" s="20">
        <f t="shared" si="18"/>
        <v>71775</v>
      </c>
      <c r="O87" s="66"/>
      <c r="P87" s="20"/>
      <c r="Q87" s="21">
        <f t="shared" si="17"/>
        <v>108225</v>
      </c>
      <c r="R87" s="29" t="s">
        <v>429</v>
      </c>
      <c r="S87" s="21" t="s">
        <v>89</v>
      </c>
      <c r="T87" s="21" t="s">
        <v>531</v>
      </c>
      <c r="U87" s="10">
        <v>4242301663</v>
      </c>
      <c r="V87" s="47"/>
      <c r="W87" s="47"/>
      <c r="X87" s="47"/>
      <c r="Y87" s="47"/>
      <c r="Z87" s="49"/>
      <c r="AA87" s="13"/>
    </row>
    <row r="88" spans="1:27" s="26" customFormat="1" x14ac:dyDescent="0.6">
      <c r="A88" s="72">
        <v>86</v>
      </c>
      <c r="B88" s="29" t="s">
        <v>186</v>
      </c>
      <c r="C88" s="27" t="s">
        <v>468</v>
      </c>
      <c r="D88" s="28" t="s">
        <v>507</v>
      </c>
      <c r="E88" s="24" t="s">
        <v>450</v>
      </c>
      <c r="F88" s="7" t="s">
        <v>1249</v>
      </c>
      <c r="G88" s="18" t="s">
        <v>1164</v>
      </c>
      <c r="H88" s="20">
        <v>150000</v>
      </c>
      <c r="I88" s="20">
        <f t="shared" si="12"/>
        <v>11250</v>
      </c>
      <c r="J88" s="20">
        <f t="shared" si="13"/>
        <v>138750</v>
      </c>
      <c r="K88" s="20">
        <f t="shared" si="14"/>
        <v>48562.5</v>
      </c>
      <c r="L88" s="224">
        <f t="shared" si="15"/>
        <v>41625</v>
      </c>
      <c r="M88" s="20">
        <f t="shared" si="16"/>
        <v>48562.5</v>
      </c>
      <c r="N88" s="20">
        <f t="shared" si="18"/>
        <v>59812.5</v>
      </c>
      <c r="O88" s="66"/>
      <c r="P88" s="20"/>
      <c r="Q88" s="21">
        <f t="shared" si="17"/>
        <v>90187.5</v>
      </c>
      <c r="R88" s="29" t="s">
        <v>430</v>
      </c>
      <c r="S88" s="21" t="s">
        <v>89</v>
      </c>
      <c r="T88" s="21" t="s">
        <v>530</v>
      </c>
      <c r="U88" s="10">
        <v>4422262693</v>
      </c>
      <c r="V88" s="47"/>
      <c r="W88" s="47"/>
      <c r="X88" s="47"/>
      <c r="Y88" s="47"/>
      <c r="Z88" s="49"/>
      <c r="AA88" s="13"/>
    </row>
    <row r="89" spans="1:27" s="26" customFormat="1" x14ac:dyDescent="0.6">
      <c r="A89" s="72">
        <v>87</v>
      </c>
      <c r="B89" s="29" t="s">
        <v>533</v>
      </c>
      <c r="C89" s="27" t="s">
        <v>474</v>
      </c>
      <c r="D89" s="28" t="s">
        <v>507</v>
      </c>
      <c r="E89" s="24" t="s">
        <v>453</v>
      </c>
      <c r="F89" s="7" t="s">
        <v>1250</v>
      </c>
      <c r="G89" s="18" t="s">
        <v>1164</v>
      </c>
      <c r="H89" s="20">
        <v>100000</v>
      </c>
      <c r="I89" s="20">
        <f>+H89*7.5%</f>
        <v>7500</v>
      </c>
      <c r="J89" s="20">
        <f>+H89-I89</f>
        <v>92500</v>
      </c>
      <c r="K89" s="20">
        <f>+J89*35%</f>
        <v>32374.999999999996</v>
      </c>
      <c r="L89" s="224">
        <f>+J89*30%</f>
        <v>27750</v>
      </c>
      <c r="M89" s="20">
        <f>+J89*35%</f>
        <v>32374.999999999996</v>
      </c>
      <c r="N89" s="20">
        <f t="shared" si="18"/>
        <v>39875</v>
      </c>
      <c r="O89" s="66"/>
      <c r="P89" s="20"/>
      <c r="Q89" s="21">
        <f t="shared" si="17"/>
        <v>60125</v>
      </c>
      <c r="R89" s="29" t="s">
        <v>533</v>
      </c>
      <c r="S89" s="21" t="s">
        <v>89</v>
      </c>
      <c r="T89" s="21" t="s">
        <v>119</v>
      </c>
      <c r="U89" s="10">
        <v>6332508115</v>
      </c>
      <c r="V89" s="47"/>
      <c r="W89" s="47"/>
      <c r="X89" s="47"/>
      <c r="Y89" s="47"/>
      <c r="Z89" s="49"/>
      <c r="AA89" s="13"/>
    </row>
    <row r="90" spans="1:27" s="26" customFormat="1" x14ac:dyDescent="0.6">
      <c r="A90" s="72">
        <v>88</v>
      </c>
      <c r="B90" s="29" t="s">
        <v>91</v>
      </c>
      <c r="C90" s="27" t="s">
        <v>472</v>
      </c>
      <c r="D90" s="28" t="s">
        <v>507</v>
      </c>
      <c r="E90" s="24" t="s">
        <v>452</v>
      </c>
      <c r="F90" s="7" t="s">
        <v>1251</v>
      </c>
      <c r="G90" s="18" t="s">
        <v>1164</v>
      </c>
      <c r="H90" s="20">
        <v>250000</v>
      </c>
      <c r="I90" s="20">
        <f t="shared" si="12"/>
        <v>18750</v>
      </c>
      <c r="J90" s="20">
        <f t="shared" si="13"/>
        <v>231250</v>
      </c>
      <c r="K90" s="20">
        <f t="shared" si="14"/>
        <v>80937.5</v>
      </c>
      <c r="L90" s="224">
        <f t="shared" si="15"/>
        <v>69375</v>
      </c>
      <c r="M90" s="20">
        <f t="shared" si="16"/>
        <v>80937.5</v>
      </c>
      <c r="N90" s="20">
        <f t="shared" si="18"/>
        <v>99687.5</v>
      </c>
      <c r="O90" s="66">
        <v>69375</v>
      </c>
      <c r="P90" s="20"/>
      <c r="Q90" s="21">
        <f t="shared" si="17"/>
        <v>80937.5</v>
      </c>
      <c r="R90" s="29" t="s">
        <v>91</v>
      </c>
      <c r="S90" s="21" t="s">
        <v>89</v>
      </c>
      <c r="T90" s="21" t="s">
        <v>92</v>
      </c>
      <c r="U90" s="10">
        <v>3102590563</v>
      </c>
      <c r="V90" s="47"/>
      <c r="W90" s="47"/>
      <c r="X90" s="47"/>
      <c r="Y90" s="47"/>
      <c r="Z90" s="49"/>
      <c r="AA90" s="13"/>
    </row>
    <row r="91" spans="1:27" s="26" customFormat="1" x14ac:dyDescent="0.6">
      <c r="A91" s="72">
        <v>89</v>
      </c>
      <c r="B91" s="29" t="s">
        <v>443</v>
      </c>
      <c r="C91" s="27" t="s">
        <v>500</v>
      </c>
      <c r="D91" s="28" t="s">
        <v>511</v>
      </c>
      <c r="E91" s="24">
        <v>3610600276791</v>
      </c>
      <c r="F91" s="7" t="s">
        <v>1252</v>
      </c>
      <c r="G91" s="18" t="s">
        <v>1164</v>
      </c>
      <c r="H91" s="20">
        <v>200000</v>
      </c>
      <c r="I91" s="20">
        <f t="shared" si="12"/>
        <v>15000</v>
      </c>
      <c r="J91" s="20">
        <f t="shared" si="13"/>
        <v>185000</v>
      </c>
      <c r="K91" s="20">
        <f t="shared" si="14"/>
        <v>64749.999999999993</v>
      </c>
      <c r="L91" s="224">
        <f t="shared" si="15"/>
        <v>55500</v>
      </c>
      <c r="M91" s="20">
        <f t="shared" si="16"/>
        <v>64749.999999999993</v>
      </c>
      <c r="N91" s="20">
        <f t="shared" si="18"/>
        <v>79750</v>
      </c>
      <c r="O91" s="128">
        <v>55500</v>
      </c>
      <c r="P91" s="20">
        <v>64750</v>
      </c>
      <c r="Q91" s="21">
        <f t="shared" si="17"/>
        <v>0</v>
      </c>
      <c r="R91" s="29" t="s">
        <v>443</v>
      </c>
      <c r="S91" s="21" t="s">
        <v>89</v>
      </c>
      <c r="T91" s="21" t="s">
        <v>187</v>
      </c>
      <c r="U91" s="10">
        <v>3902548852</v>
      </c>
      <c r="V91" s="47"/>
      <c r="W91" s="47"/>
      <c r="X91" s="47"/>
      <c r="Y91" s="47"/>
      <c r="Z91" s="49"/>
      <c r="AA91" s="13"/>
    </row>
    <row r="92" spans="1:27" s="26" customFormat="1" x14ac:dyDescent="0.6">
      <c r="A92" s="72">
        <v>90</v>
      </c>
      <c r="B92" s="29" t="s">
        <v>444</v>
      </c>
      <c r="C92" s="27" t="s">
        <v>501</v>
      </c>
      <c r="D92" s="28" t="s">
        <v>511</v>
      </c>
      <c r="E92" s="24" t="s">
        <v>456</v>
      </c>
      <c r="F92" s="7" t="s">
        <v>1253</v>
      </c>
      <c r="G92" s="18" t="s">
        <v>1164</v>
      </c>
      <c r="H92" s="20">
        <v>100000</v>
      </c>
      <c r="I92" s="20">
        <f t="shared" si="12"/>
        <v>7500</v>
      </c>
      <c r="J92" s="20">
        <f t="shared" si="13"/>
        <v>92500</v>
      </c>
      <c r="K92" s="20">
        <f t="shared" si="14"/>
        <v>32374.999999999996</v>
      </c>
      <c r="L92" s="224">
        <f t="shared" si="15"/>
        <v>27750</v>
      </c>
      <c r="M92" s="20">
        <f t="shared" si="16"/>
        <v>32374.999999999996</v>
      </c>
      <c r="N92" s="20">
        <f t="shared" si="18"/>
        <v>39875</v>
      </c>
      <c r="O92" s="66"/>
      <c r="P92" s="20"/>
      <c r="Q92" s="21">
        <f t="shared" si="17"/>
        <v>60125</v>
      </c>
      <c r="R92" s="29" t="s">
        <v>444</v>
      </c>
      <c r="S92" s="21" t="s">
        <v>89</v>
      </c>
      <c r="T92" s="21" t="s">
        <v>187</v>
      </c>
      <c r="U92" s="10">
        <v>3902549009</v>
      </c>
      <c r="V92" s="47"/>
      <c r="W92" s="47"/>
      <c r="X92" s="47"/>
      <c r="Y92" s="47"/>
      <c r="Z92" s="49"/>
      <c r="AA92" s="13"/>
    </row>
    <row r="93" spans="1:27" s="26" customFormat="1" x14ac:dyDescent="0.6">
      <c r="A93" s="72">
        <v>91</v>
      </c>
      <c r="B93" s="29" t="s">
        <v>106</v>
      </c>
      <c r="C93" s="27" t="s">
        <v>497</v>
      </c>
      <c r="D93" s="28" t="s">
        <v>510</v>
      </c>
      <c r="E93" s="24">
        <v>2411000019902</v>
      </c>
      <c r="F93" s="7" t="s">
        <v>1254</v>
      </c>
      <c r="G93" s="18" t="s">
        <v>1164</v>
      </c>
      <c r="H93" s="20">
        <v>200000</v>
      </c>
      <c r="I93" s="20">
        <f t="shared" si="12"/>
        <v>15000</v>
      </c>
      <c r="J93" s="20">
        <f t="shared" si="13"/>
        <v>185000</v>
      </c>
      <c r="K93" s="20">
        <f t="shared" si="14"/>
        <v>64749.999999999993</v>
      </c>
      <c r="L93" s="224">
        <f t="shared" si="15"/>
        <v>55500</v>
      </c>
      <c r="M93" s="20">
        <f t="shared" si="16"/>
        <v>64749.999999999993</v>
      </c>
      <c r="N93" s="20">
        <f t="shared" si="18"/>
        <v>79750</v>
      </c>
      <c r="O93" s="128">
        <v>55500</v>
      </c>
      <c r="P93" s="20"/>
      <c r="Q93" s="21">
        <f t="shared" si="17"/>
        <v>64750</v>
      </c>
      <c r="R93" s="29" t="s">
        <v>106</v>
      </c>
      <c r="S93" s="21" t="s">
        <v>89</v>
      </c>
      <c r="T93" s="21" t="s">
        <v>107</v>
      </c>
      <c r="U93" s="10">
        <v>3732273549</v>
      </c>
      <c r="V93" s="47"/>
      <c r="W93" s="47"/>
      <c r="X93" s="47"/>
      <c r="Y93" s="47"/>
      <c r="Z93" s="49"/>
      <c r="AA93" s="13"/>
    </row>
    <row r="94" spans="1:27" s="26" customFormat="1" x14ac:dyDescent="0.6">
      <c r="A94" s="72">
        <v>92</v>
      </c>
      <c r="B94" s="29" t="s">
        <v>441</v>
      </c>
      <c r="C94" s="27" t="s">
        <v>496</v>
      </c>
      <c r="D94" s="28" t="s">
        <v>510</v>
      </c>
      <c r="E94" s="24" t="s">
        <v>455</v>
      </c>
      <c r="F94" s="7" t="s">
        <v>1255</v>
      </c>
      <c r="G94" s="18" t="s">
        <v>1164</v>
      </c>
      <c r="H94" s="20">
        <v>200000</v>
      </c>
      <c r="I94" s="20">
        <f t="shared" si="12"/>
        <v>15000</v>
      </c>
      <c r="J94" s="20">
        <f t="shared" si="13"/>
        <v>185000</v>
      </c>
      <c r="K94" s="20">
        <f t="shared" si="14"/>
        <v>64749.999999999993</v>
      </c>
      <c r="L94" s="224">
        <f t="shared" si="15"/>
        <v>55500</v>
      </c>
      <c r="M94" s="20">
        <f t="shared" si="16"/>
        <v>64749.999999999993</v>
      </c>
      <c r="N94" s="20">
        <f t="shared" si="18"/>
        <v>79750</v>
      </c>
      <c r="O94" s="338">
        <v>55500</v>
      </c>
      <c r="P94" s="20"/>
      <c r="Q94" s="21">
        <f t="shared" si="17"/>
        <v>64750</v>
      </c>
      <c r="R94" s="29" t="s">
        <v>441</v>
      </c>
      <c r="S94" s="21" t="s">
        <v>89</v>
      </c>
      <c r="T94" s="21" t="s">
        <v>107</v>
      </c>
      <c r="U94" s="10">
        <v>3732273671</v>
      </c>
      <c r="V94" s="47"/>
      <c r="W94" s="47"/>
      <c r="X94" s="47"/>
      <c r="Y94" s="47"/>
      <c r="Z94" s="49"/>
      <c r="AA94" s="13"/>
    </row>
    <row r="95" spans="1:27" s="26" customFormat="1" x14ac:dyDescent="0.6">
      <c r="A95" s="72">
        <v>93</v>
      </c>
      <c r="B95" s="77" t="s">
        <v>442</v>
      </c>
      <c r="C95" s="27" t="s">
        <v>498</v>
      </c>
      <c r="D95" s="28" t="s">
        <v>510</v>
      </c>
      <c r="E95" s="24">
        <v>3610400050756</v>
      </c>
      <c r="F95" s="7" t="s">
        <v>1256</v>
      </c>
      <c r="G95" s="18" t="s">
        <v>1164</v>
      </c>
      <c r="H95" s="20">
        <v>100000</v>
      </c>
      <c r="I95" s="20">
        <f t="shared" si="12"/>
        <v>7500</v>
      </c>
      <c r="J95" s="20">
        <f t="shared" si="13"/>
        <v>92500</v>
      </c>
      <c r="K95" s="20">
        <f t="shared" si="14"/>
        <v>32374.999999999996</v>
      </c>
      <c r="L95" s="224">
        <f t="shared" si="15"/>
        <v>27750</v>
      </c>
      <c r="M95" s="20">
        <f t="shared" si="16"/>
        <v>32374.999999999996</v>
      </c>
      <c r="N95" s="20">
        <f t="shared" si="18"/>
        <v>39875</v>
      </c>
      <c r="O95" s="66">
        <v>27750</v>
      </c>
      <c r="P95" s="20"/>
      <c r="Q95" s="21">
        <f t="shared" si="17"/>
        <v>32375</v>
      </c>
      <c r="R95" s="29" t="s">
        <v>823</v>
      </c>
      <c r="S95" s="21" t="s">
        <v>89</v>
      </c>
      <c r="T95" s="21" t="s">
        <v>107</v>
      </c>
      <c r="U95" s="10">
        <v>3732418078</v>
      </c>
      <c r="V95" s="47"/>
      <c r="W95" s="47"/>
      <c r="X95" s="47"/>
      <c r="Y95" s="47"/>
      <c r="Z95" s="49"/>
      <c r="AA95" s="13"/>
    </row>
    <row r="96" spans="1:27" s="26" customFormat="1" x14ac:dyDescent="0.6">
      <c r="A96" s="72">
        <v>94</v>
      </c>
      <c r="B96" s="29" t="s">
        <v>524</v>
      </c>
      <c r="C96" s="27" t="s">
        <v>499</v>
      </c>
      <c r="D96" s="28" t="s">
        <v>511</v>
      </c>
      <c r="E96" s="24">
        <v>3320300442931</v>
      </c>
      <c r="F96" s="7" t="s">
        <v>1257</v>
      </c>
      <c r="G96" s="18" t="s">
        <v>1164</v>
      </c>
      <c r="H96" s="20">
        <v>180000</v>
      </c>
      <c r="I96" s="20">
        <f t="shared" si="12"/>
        <v>13500</v>
      </c>
      <c r="J96" s="20">
        <f t="shared" si="13"/>
        <v>166500</v>
      </c>
      <c r="K96" s="20">
        <f t="shared" si="14"/>
        <v>58274.999999999993</v>
      </c>
      <c r="L96" s="224">
        <f t="shared" si="15"/>
        <v>49950</v>
      </c>
      <c r="M96" s="20">
        <f t="shared" si="16"/>
        <v>58274.999999999993</v>
      </c>
      <c r="N96" s="20">
        <f t="shared" si="18"/>
        <v>71775</v>
      </c>
      <c r="O96" s="66">
        <v>49950</v>
      </c>
      <c r="P96" s="20"/>
      <c r="Q96" s="21">
        <f t="shared" si="17"/>
        <v>58275</v>
      </c>
      <c r="R96" s="29" t="s">
        <v>525</v>
      </c>
      <c r="S96" s="21" t="s">
        <v>89</v>
      </c>
      <c r="T96" s="21" t="s">
        <v>526</v>
      </c>
      <c r="U96" s="10">
        <v>4172436166</v>
      </c>
      <c r="V96" s="47"/>
      <c r="W96" s="47"/>
      <c r="X96" s="47"/>
      <c r="Y96" s="47"/>
      <c r="Z96" s="49"/>
      <c r="AA96" s="13"/>
    </row>
    <row r="97" spans="1:27" s="26" customFormat="1" x14ac:dyDescent="0.6">
      <c r="A97" s="72">
        <v>95</v>
      </c>
      <c r="B97" s="29" t="s">
        <v>182</v>
      </c>
      <c r="C97" s="27" t="s">
        <v>502</v>
      </c>
      <c r="D97" s="28" t="s">
        <v>512</v>
      </c>
      <c r="E97" s="24" t="s">
        <v>457</v>
      </c>
      <c r="F97" s="7" t="s">
        <v>1258</v>
      </c>
      <c r="G97" s="18" t="s">
        <v>1164</v>
      </c>
      <c r="H97" s="20">
        <v>100000</v>
      </c>
      <c r="I97" s="20">
        <f t="shared" si="12"/>
        <v>7500</v>
      </c>
      <c r="J97" s="20">
        <f t="shared" si="13"/>
        <v>92500</v>
      </c>
      <c r="K97" s="20">
        <f t="shared" si="14"/>
        <v>32374.999999999996</v>
      </c>
      <c r="L97" s="224">
        <f t="shared" si="15"/>
        <v>27750</v>
      </c>
      <c r="M97" s="20">
        <f t="shared" si="16"/>
        <v>32374.999999999996</v>
      </c>
      <c r="N97" s="20">
        <f t="shared" si="18"/>
        <v>39875</v>
      </c>
      <c r="O97" s="66">
        <v>27750</v>
      </c>
      <c r="P97" s="20"/>
      <c r="Q97" s="21">
        <f t="shared" si="17"/>
        <v>32375</v>
      </c>
      <c r="R97" s="29" t="s">
        <v>744</v>
      </c>
      <c r="S97" s="21" t="s">
        <v>89</v>
      </c>
      <c r="T97" s="21" t="s">
        <v>183</v>
      </c>
      <c r="U97" s="10">
        <v>3532781600</v>
      </c>
      <c r="V97" s="47"/>
      <c r="W97" s="47"/>
      <c r="X97" s="47"/>
      <c r="Y97" s="47"/>
      <c r="Z97" s="49"/>
      <c r="AA97" s="13"/>
    </row>
    <row r="98" spans="1:27" s="23" customFormat="1" x14ac:dyDescent="0.6">
      <c r="A98" s="72">
        <v>96</v>
      </c>
      <c r="B98" s="19" t="s">
        <v>447</v>
      </c>
      <c r="C98" s="7" t="s">
        <v>505</v>
      </c>
      <c r="D98" s="28" t="s">
        <v>512</v>
      </c>
      <c r="E98" s="24" t="s">
        <v>460</v>
      </c>
      <c r="F98" s="7" t="s">
        <v>1259</v>
      </c>
      <c r="G98" s="18" t="s">
        <v>1164</v>
      </c>
      <c r="H98" s="20">
        <v>100000</v>
      </c>
      <c r="I98" s="20">
        <f t="shared" si="12"/>
        <v>7500</v>
      </c>
      <c r="J98" s="20">
        <f t="shared" si="13"/>
        <v>92500</v>
      </c>
      <c r="K98" s="20">
        <f t="shared" si="14"/>
        <v>32374.999999999996</v>
      </c>
      <c r="L98" s="224">
        <f t="shared" si="15"/>
        <v>27750</v>
      </c>
      <c r="M98" s="20">
        <f t="shared" si="16"/>
        <v>32374.999999999996</v>
      </c>
      <c r="N98" s="20">
        <f t="shared" si="18"/>
        <v>39875</v>
      </c>
      <c r="O98" s="66">
        <v>27750</v>
      </c>
      <c r="P98" s="20"/>
      <c r="Q98" s="21">
        <f t="shared" si="17"/>
        <v>32375</v>
      </c>
      <c r="R98" s="9" t="s">
        <v>740</v>
      </c>
      <c r="S98" s="21" t="s">
        <v>89</v>
      </c>
      <c r="T98" s="9" t="s">
        <v>183</v>
      </c>
      <c r="U98" s="9">
        <v>3532571803</v>
      </c>
      <c r="V98" s="46"/>
      <c r="W98" s="46"/>
      <c r="X98" s="46"/>
      <c r="Y98" s="46"/>
      <c r="Z98" s="49"/>
      <c r="AA98" s="22"/>
    </row>
    <row r="99" spans="1:27" s="26" customFormat="1" x14ac:dyDescent="0.6">
      <c r="A99" s="72">
        <v>97</v>
      </c>
      <c r="B99" s="29" t="s">
        <v>445</v>
      </c>
      <c r="C99" s="27" t="s">
        <v>503</v>
      </c>
      <c r="D99" s="28" t="s">
        <v>512</v>
      </c>
      <c r="E99" s="24" t="s">
        <v>458</v>
      </c>
      <c r="F99" s="7" t="s">
        <v>1260</v>
      </c>
      <c r="G99" s="18" t="s">
        <v>1164</v>
      </c>
      <c r="H99" s="20">
        <v>100000</v>
      </c>
      <c r="I99" s="20">
        <f t="shared" si="12"/>
        <v>7500</v>
      </c>
      <c r="J99" s="20">
        <f t="shared" si="13"/>
        <v>92500</v>
      </c>
      <c r="K99" s="20">
        <f t="shared" si="14"/>
        <v>32374.999999999996</v>
      </c>
      <c r="L99" s="224">
        <f t="shared" si="15"/>
        <v>27750</v>
      </c>
      <c r="M99" s="20">
        <f t="shared" si="16"/>
        <v>32374.999999999996</v>
      </c>
      <c r="N99" s="20">
        <f t="shared" si="18"/>
        <v>39875</v>
      </c>
      <c r="O99" s="66">
        <v>27750</v>
      </c>
      <c r="P99" s="20"/>
      <c r="Q99" s="21">
        <f t="shared" si="17"/>
        <v>32375</v>
      </c>
      <c r="R99" s="29" t="s">
        <v>743</v>
      </c>
      <c r="S99" s="21" t="s">
        <v>89</v>
      </c>
      <c r="T99" s="21" t="s">
        <v>183</v>
      </c>
      <c r="U99" s="10">
        <v>3532401811</v>
      </c>
      <c r="V99" s="47"/>
      <c r="W99" s="47"/>
      <c r="X99" s="47"/>
      <c r="Y99" s="47"/>
      <c r="Z99" s="49"/>
      <c r="AA99" s="13"/>
    </row>
    <row r="100" spans="1:27" s="23" customFormat="1" x14ac:dyDescent="0.6">
      <c r="A100" s="72">
        <v>98</v>
      </c>
      <c r="B100" s="19" t="s">
        <v>448</v>
      </c>
      <c r="C100" s="8" t="s">
        <v>506</v>
      </c>
      <c r="D100" s="28" t="s">
        <v>512</v>
      </c>
      <c r="E100" s="24" t="s">
        <v>461</v>
      </c>
      <c r="F100" s="7" t="s">
        <v>1261</v>
      </c>
      <c r="G100" s="18" t="s">
        <v>1164</v>
      </c>
      <c r="H100" s="20">
        <v>100000</v>
      </c>
      <c r="I100" s="20">
        <f t="shared" si="12"/>
        <v>7500</v>
      </c>
      <c r="J100" s="20">
        <f t="shared" si="13"/>
        <v>92500</v>
      </c>
      <c r="K100" s="20">
        <f t="shared" si="14"/>
        <v>32374.999999999996</v>
      </c>
      <c r="L100" s="224">
        <f t="shared" si="15"/>
        <v>27750</v>
      </c>
      <c r="M100" s="20">
        <f t="shared" si="16"/>
        <v>32374.999999999996</v>
      </c>
      <c r="N100" s="20">
        <f t="shared" si="18"/>
        <v>39875</v>
      </c>
      <c r="O100" s="66">
        <v>27750</v>
      </c>
      <c r="P100" s="20"/>
      <c r="Q100" s="21">
        <f t="shared" si="17"/>
        <v>32375</v>
      </c>
      <c r="R100" s="20" t="s">
        <v>742</v>
      </c>
      <c r="S100" s="21" t="s">
        <v>89</v>
      </c>
      <c r="T100" s="9" t="s">
        <v>183</v>
      </c>
      <c r="U100" s="9">
        <v>3532389180</v>
      </c>
      <c r="V100" s="46"/>
      <c r="W100" s="46"/>
      <c r="X100" s="46"/>
      <c r="Y100" s="46"/>
      <c r="Z100" s="49"/>
      <c r="AA100" s="22"/>
    </row>
    <row r="101" spans="1:27" s="26" customFormat="1" x14ac:dyDescent="0.6">
      <c r="A101" s="72">
        <v>99</v>
      </c>
      <c r="B101" s="29" t="s">
        <v>446</v>
      </c>
      <c r="C101" s="27" t="s">
        <v>504</v>
      </c>
      <c r="D101" s="28" t="s">
        <v>512</v>
      </c>
      <c r="E101" s="24" t="s">
        <v>459</v>
      </c>
      <c r="F101" s="7" t="s">
        <v>1262</v>
      </c>
      <c r="G101" s="18" t="s">
        <v>1164</v>
      </c>
      <c r="H101" s="20">
        <v>100000</v>
      </c>
      <c r="I101" s="20">
        <f t="shared" si="12"/>
        <v>7500</v>
      </c>
      <c r="J101" s="20">
        <f t="shared" si="13"/>
        <v>92500</v>
      </c>
      <c r="K101" s="20">
        <f t="shared" si="14"/>
        <v>32374.999999999996</v>
      </c>
      <c r="L101" s="224">
        <f t="shared" si="15"/>
        <v>27750</v>
      </c>
      <c r="M101" s="20">
        <f t="shared" si="16"/>
        <v>32374.999999999996</v>
      </c>
      <c r="N101" s="20">
        <f t="shared" si="18"/>
        <v>39875</v>
      </c>
      <c r="O101" s="66">
        <v>27750</v>
      </c>
      <c r="P101" s="20"/>
      <c r="Q101" s="21">
        <f t="shared" si="17"/>
        <v>32375</v>
      </c>
      <c r="R101" s="29" t="s">
        <v>741</v>
      </c>
      <c r="S101" s="21" t="s">
        <v>89</v>
      </c>
      <c r="T101" s="21" t="s">
        <v>183</v>
      </c>
      <c r="U101" s="10">
        <v>3532388661</v>
      </c>
      <c r="V101" s="47"/>
      <c r="W101" s="47"/>
      <c r="X101" s="47"/>
      <c r="Y101" s="47"/>
      <c r="Z101" s="49"/>
      <c r="AA101" s="13"/>
    </row>
    <row r="102" spans="1:27" s="26" customFormat="1" x14ac:dyDescent="0.6">
      <c r="A102" s="72">
        <v>100</v>
      </c>
      <c r="B102" s="29" t="s">
        <v>519</v>
      </c>
      <c r="C102" s="27" t="s">
        <v>485</v>
      </c>
      <c r="D102" s="28" t="s">
        <v>508</v>
      </c>
      <c r="E102" s="24">
        <v>3640700155103</v>
      </c>
      <c r="F102" s="7" t="s">
        <v>1263</v>
      </c>
      <c r="G102" s="18" t="s">
        <v>1164</v>
      </c>
      <c r="H102" s="20">
        <v>100000</v>
      </c>
      <c r="I102" s="20">
        <f t="shared" si="12"/>
        <v>7500</v>
      </c>
      <c r="J102" s="20">
        <f t="shared" si="13"/>
        <v>92500</v>
      </c>
      <c r="K102" s="20">
        <f t="shared" si="14"/>
        <v>32374.999999999996</v>
      </c>
      <c r="L102" s="224">
        <f t="shared" si="15"/>
        <v>27750</v>
      </c>
      <c r="M102" s="20">
        <f t="shared" si="16"/>
        <v>32374.999999999996</v>
      </c>
      <c r="N102" s="20">
        <f t="shared" si="18"/>
        <v>39875</v>
      </c>
      <c r="O102" s="66">
        <v>27750</v>
      </c>
      <c r="P102" s="20"/>
      <c r="Q102" s="21">
        <f t="shared" si="17"/>
        <v>32375</v>
      </c>
      <c r="R102" s="29" t="s">
        <v>138</v>
      </c>
      <c r="S102" s="21" t="s">
        <v>89</v>
      </c>
      <c r="T102" s="21" t="s">
        <v>44</v>
      </c>
      <c r="U102" s="10">
        <v>4962315901</v>
      </c>
      <c r="V102" s="47"/>
      <c r="W102" s="47"/>
      <c r="X102" s="47"/>
      <c r="Y102" s="47"/>
      <c r="Z102" s="49"/>
      <c r="AA102" s="13"/>
    </row>
    <row r="103" spans="1:27" s="26" customFormat="1" x14ac:dyDescent="0.6">
      <c r="A103" s="72">
        <v>101</v>
      </c>
      <c r="B103" s="29" t="s">
        <v>513</v>
      </c>
      <c r="C103" s="27" t="s">
        <v>476</v>
      </c>
      <c r="D103" s="28" t="s">
        <v>508</v>
      </c>
      <c r="E103" s="24">
        <v>3660700644813</v>
      </c>
      <c r="F103" s="7" t="s">
        <v>1264</v>
      </c>
      <c r="G103" s="18" t="s">
        <v>1164</v>
      </c>
      <c r="H103" s="20">
        <v>160000</v>
      </c>
      <c r="I103" s="20">
        <f t="shared" si="12"/>
        <v>12000</v>
      </c>
      <c r="J103" s="20">
        <f t="shared" si="13"/>
        <v>148000</v>
      </c>
      <c r="K103" s="20">
        <f t="shared" si="14"/>
        <v>51800</v>
      </c>
      <c r="L103" s="224">
        <f t="shared" si="15"/>
        <v>44400</v>
      </c>
      <c r="M103" s="20">
        <f t="shared" si="16"/>
        <v>51800</v>
      </c>
      <c r="N103" s="20">
        <f t="shared" si="18"/>
        <v>63800</v>
      </c>
      <c r="O103" s="66"/>
      <c r="P103" s="20"/>
      <c r="Q103" s="21">
        <f t="shared" si="17"/>
        <v>96200</v>
      </c>
      <c r="R103" s="29" t="s">
        <v>513</v>
      </c>
      <c r="S103" s="21" t="s">
        <v>89</v>
      </c>
      <c r="T103" s="21" t="s">
        <v>44</v>
      </c>
      <c r="U103" s="10">
        <v>4962223162</v>
      </c>
      <c r="V103" s="47"/>
      <c r="W103" s="47"/>
      <c r="X103" s="47"/>
      <c r="Y103" s="47"/>
      <c r="Z103" s="49"/>
      <c r="AA103" s="13"/>
    </row>
    <row r="104" spans="1:27" s="26" customFormat="1" x14ac:dyDescent="0.6">
      <c r="A104" s="72">
        <v>102</v>
      </c>
      <c r="B104" s="29" t="s">
        <v>434</v>
      </c>
      <c r="C104" s="27" t="s">
        <v>482</v>
      </c>
      <c r="D104" s="28" t="s">
        <v>508</v>
      </c>
      <c r="E104" s="24">
        <v>1400700087553</v>
      </c>
      <c r="F104" s="7" t="s">
        <v>1265</v>
      </c>
      <c r="G104" s="18" t="s">
        <v>1164</v>
      </c>
      <c r="H104" s="20">
        <v>100000</v>
      </c>
      <c r="I104" s="20">
        <f t="shared" si="12"/>
        <v>7500</v>
      </c>
      <c r="J104" s="20">
        <f t="shared" si="13"/>
        <v>92500</v>
      </c>
      <c r="K104" s="20">
        <f t="shared" si="14"/>
        <v>32374.999999999996</v>
      </c>
      <c r="L104" s="224">
        <f t="shared" si="15"/>
        <v>27750</v>
      </c>
      <c r="M104" s="20">
        <f t="shared" si="16"/>
        <v>32374.999999999996</v>
      </c>
      <c r="N104" s="20">
        <f t="shared" si="18"/>
        <v>39875</v>
      </c>
      <c r="O104" s="66"/>
      <c r="P104" s="20"/>
      <c r="Q104" s="21">
        <f t="shared" si="17"/>
        <v>60125</v>
      </c>
      <c r="R104" s="29" t="s">
        <v>434</v>
      </c>
      <c r="S104" s="21" t="s">
        <v>89</v>
      </c>
      <c r="T104" s="21" t="s">
        <v>44</v>
      </c>
      <c r="U104" s="10">
        <v>4962440451</v>
      </c>
      <c r="V104" s="47"/>
      <c r="W104" s="47"/>
      <c r="X104" s="47"/>
      <c r="Y104" s="47"/>
      <c r="Z104" s="49"/>
      <c r="AA104" s="13"/>
    </row>
    <row r="105" spans="1:27" s="26" customFormat="1" x14ac:dyDescent="0.6">
      <c r="A105" s="72">
        <v>103</v>
      </c>
      <c r="B105" s="29" t="s">
        <v>517</v>
      </c>
      <c r="C105" s="27" t="s">
        <v>475</v>
      </c>
      <c r="D105" s="28" t="s">
        <v>508</v>
      </c>
      <c r="E105" s="24">
        <v>3650300053532</v>
      </c>
      <c r="F105" s="7" t="s">
        <v>1266</v>
      </c>
      <c r="G105" s="18" t="s">
        <v>1164</v>
      </c>
      <c r="H105" s="20">
        <v>300000</v>
      </c>
      <c r="I105" s="20">
        <f t="shared" si="12"/>
        <v>22500</v>
      </c>
      <c r="J105" s="20">
        <f t="shared" si="13"/>
        <v>277500</v>
      </c>
      <c r="K105" s="20">
        <f t="shared" si="14"/>
        <v>97125</v>
      </c>
      <c r="L105" s="224">
        <f t="shared" si="15"/>
        <v>83250</v>
      </c>
      <c r="M105" s="20">
        <f t="shared" si="16"/>
        <v>97125</v>
      </c>
      <c r="N105" s="20">
        <f t="shared" si="18"/>
        <v>119625</v>
      </c>
      <c r="O105" s="128">
        <v>83250</v>
      </c>
      <c r="P105" s="20">
        <v>97125</v>
      </c>
      <c r="Q105" s="21">
        <f t="shared" si="17"/>
        <v>0</v>
      </c>
      <c r="R105" s="29" t="s">
        <v>6</v>
      </c>
      <c r="S105" s="21" t="s">
        <v>89</v>
      </c>
      <c r="T105" s="21" t="s">
        <v>20</v>
      </c>
      <c r="U105" s="10">
        <v>3142543101</v>
      </c>
      <c r="V105" s="47"/>
      <c r="W105" s="47"/>
      <c r="X105" s="47"/>
      <c r="Y105" s="47"/>
      <c r="Z105" s="49"/>
      <c r="AA105" s="13"/>
    </row>
    <row r="106" spans="1:27" s="26" customFormat="1" x14ac:dyDescent="0.6">
      <c r="A106" s="72">
        <v>104</v>
      </c>
      <c r="B106" s="42" t="s">
        <v>435</v>
      </c>
      <c r="C106" s="27" t="s">
        <v>483</v>
      </c>
      <c r="D106" s="28" t="s">
        <v>508</v>
      </c>
      <c r="E106" s="24">
        <v>3659900429019</v>
      </c>
      <c r="F106" s="7" t="s">
        <v>1267</v>
      </c>
      <c r="G106" s="18" t="s">
        <v>1164</v>
      </c>
      <c r="H106" s="20">
        <v>100000</v>
      </c>
      <c r="I106" s="20">
        <f>+H106*7.5%</f>
        <v>7500</v>
      </c>
      <c r="J106" s="20">
        <f>+H106-I106</f>
        <v>92500</v>
      </c>
      <c r="K106" s="20">
        <f>+J106*35%</f>
        <v>32374.999999999996</v>
      </c>
      <c r="L106" s="224">
        <f>+J106*30%</f>
        <v>27750</v>
      </c>
      <c r="M106" s="20">
        <f>+J106*35%</f>
        <v>32374.999999999996</v>
      </c>
      <c r="N106" s="20">
        <f t="shared" si="18"/>
        <v>39875</v>
      </c>
      <c r="O106" s="66">
        <v>27750</v>
      </c>
      <c r="P106" s="20"/>
      <c r="Q106" s="21">
        <f t="shared" si="17"/>
        <v>32375</v>
      </c>
      <c r="R106" s="29" t="s">
        <v>435</v>
      </c>
      <c r="S106" s="21" t="s">
        <v>89</v>
      </c>
      <c r="T106" s="21" t="s">
        <v>44</v>
      </c>
      <c r="U106" s="10">
        <v>4962218949</v>
      </c>
      <c r="V106" s="47"/>
      <c r="W106" s="47"/>
      <c r="X106" s="47"/>
      <c r="Y106" s="47"/>
      <c r="Z106" s="49"/>
      <c r="AA106" s="13"/>
    </row>
    <row r="107" spans="1:27" s="26" customFormat="1" x14ac:dyDescent="0.6">
      <c r="A107" s="72">
        <v>105</v>
      </c>
      <c r="B107" s="29" t="s">
        <v>433</v>
      </c>
      <c r="C107" s="27" t="s">
        <v>480</v>
      </c>
      <c r="D107" s="28" t="s">
        <v>508</v>
      </c>
      <c r="E107" s="24">
        <v>3650400390034</v>
      </c>
      <c r="F107" s="7" t="s">
        <v>1268</v>
      </c>
      <c r="G107" s="18" t="s">
        <v>1164</v>
      </c>
      <c r="H107" s="20">
        <v>180000</v>
      </c>
      <c r="I107" s="20">
        <f>+H107*7.5%</f>
        <v>13500</v>
      </c>
      <c r="J107" s="20">
        <f>+H107-I107</f>
        <v>166500</v>
      </c>
      <c r="K107" s="20">
        <f>+J107*35%</f>
        <v>58274.999999999993</v>
      </c>
      <c r="L107" s="224">
        <f>+J107*30%</f>
        <v>49950</v>
      </c>
      <c r="M107" s="20">
        <f>+J107*35%</f>
        <v>58274.999999999993</v>
      </c>
      <c r="N107" s="20">
        <f t="shared" si="18"/>
        <v>71775</v>
      </c>
      <c r="O107" s="66">
        <v>49950</v>
      </c>
      <c r="P107" s="20"/>
      <c r="Q107" s="21">
        <f t="shared" si="17"/>
        <v>58275</v>
      </c>
      <c r="R107" s="29" t="s">
        <v>433</v>
      </c>
      <c r="S107" s="21" t="s">
        <v>89</v>
      </c>
      <c r="T107" s="21" t="s">
        <v>44</v>
      </c>
      <c r="U107" s="10">
        <v>4962220028</v>
      </c>
      <c r="V107" s="47"/>
      <c r="W107" s="47"/>
      <c r="X107" s="47"/>
      <c r="Y107" s="47"/>
      <c r="Z107" s="49"/>
      <c r="AA107" s="13"/>
    </row>
    <row r="108" spans="1:27" s="26" customFormat="1" x14ac:dyDescent="0.6">
      <c r="A108" s="72">
        <v>106</v>
      </c>
      <c r="B108" s="29" t="s">
        <v>518</v>
      </c>
      <c r="C108" s="27" t="s">
        <v>484</v>
      </c>
      <c r="D108" s="28" t="s">
        <v>508</v>
      </c>
      <c r="E108" s="24">
        <v>1480700006405</v>
      </c>
      <c r="F108" s="7" t="s">
        <v>1269</v>
      </c>
      <c r="G108" s="18" t="s">
        <v>1164</v>
      </c>
      <c r="H108" s="20">
        <v>100000</v>
      </c>
      <c r="I108" s="20">
        <f>+H108*7.5%</f>
        <v>7500</v>
      </c>
      <c r="J108" s="20">
        <f>+H108-I108</f>
        <v>92500</v>
      </c>
      <c r="K108" s="20">
        <f>+J108*35%</f>
        <v>32374.999999999996</v>
      </c>
      <c r="L108" s="224">
        <f>+J108*30%</f>
        <v>27750</v>
      </c>
      <c r="M108" s="20">
        <f>+J108*35%</f>
        <v>32374.999999999996</v>
      </c>
      <c r="N108" s="20">
        <f t="shared" si="18"/>
        <v>39875</v>
      </c>
      <c r="O108" s="66"/>
      <c r="P108" s="20"/>
      <c r="Q108" s="21">
        <f t="shared" si="17"/>
        <v>60125</v>
      </c>
      <c r="R108" s="29" t="s">
        <v>436</v>
      </c>
      <c r="S108" s="21" t="s">
        <v>89</v>
      </c>
      <c r="T108" s="21" t="s">
        <v>20</v>
      </c>
      <c r="U108" s="10">
        <v>3142801210</v>
      </c>
      <c r="V108" s="47"/>
      <c r="W108" s="47"/>
      <c r="X108" s="47"/>
      <c r="Y108" s="47"/>
      <c r="Z108" s="49"/>
      <c r="AA108" s="13"/>
    </row>
    <row r="109" spans="1:27" s="26" customFormat="1" ht="21.6" customHeight="1" x14ac:dyDescent="0.6">
      <c r="A109" s="72">
        <v>107</v>
      </c>
      <c r="B109" s="29" t="s">
        <v>181</v>
      </c>
      <c r="C109" s="27" t="s">
        <v>478</v>
      </c>
      <c r="D109" s="28" t="s">
        <v>508</v>
      </c>
      <c r="E109" s="24">
        <v>3400501057405</v>
      </c>
      <c r="F109" s="7" t="s">
        <v>1270</v>
      </c>
      <c r="G109" s="18" t="s">
        <v>1164</v>
      </c>
      <c r="H109" s="20">
        <v>180000</v>
      </c>
      <c r="I109" s="20">
        <f>+H109*7.5%</f>
        <v>13500</v>
      </c>
      <c r="J109" s="20">
        <f>+H109-I109</f>
        <v>166500</v>
      </c>
      <c r="K109" s="20">
        <f>+J109*35%</f>
        <v>58274.999999999993</v>
      </c>
      <c r="L109" s="224">
        <f>+J109*30%</f>
        <v>49950</v>
      </c>
      <c r="M109" s="20">
        <f>+J109*35%</f>
        <v>58274.999999999993</v>
      </c>
      <c r="N109" s="20">
        <f t="shared" si="18"/>
        <v>71775</v>
      </c>
      <c r="O109" s="66">
        <v>49950</v>
      </c>
      <c r="P109" s="20"/>
      <c r="Q109" s="21">
        <f t="shared" si="17"/>
        <v>58275</v>
      </c>
      <c r="R109" s="29" t="s">
        <v>181</v>
      </c>
      <c r="S109" s="21" t="s">
        <v>89</v>
      </c>
      <c r="T109" s="21" t="s">
        <v>44</v>
      </c>
      <c r="U109" s="10">
        <v>4962341493</v>
      </c>
      <c r="V109" s="47"/>
      <c r="W109" s="47"/>
      <c r="X109" s="47"/>
      <c r="Y109" s="47"/>
      <c r="Z109" s="49"/>
      <c r="AA109" s="13"/>
    </row>
    <row r="110" spans="1:27" s="26" customFormat="1" x14ac:dyDescent="0.6">
      <c r="A110" s="72">
        <v>108</v>
      </c>
      <c r="B110" s="29" t="s">
        <v>432</v>
      </c>
      <c r="C110" s="27" t="s">
        <v>479</v>
      </c>
      <c r="D110" s="28" t="s">
        <v>508</v>
      </c>
      <c r="E110" s="24">
        <v>3100202529979</v>
      </c>
      <c r="F110" s="7" t="s">
        <v>1271</v>
      </c>
      <c r="G110" s="18" t="s">
        <v>1164</v>
      </c>
      <c r="H110" s="20">
        <v>180000</v>
      </c>
      <c r="I110" s="20">
        <f>+H110*7.5%</f>
        <v>13500</v>
      </c>
      <c r="J110" s="20">
        <f>+H110-I110</f>
        <v>166500</v>
      </c>
      <c r="K110" s="20">
        <f>+J110*35%</f>
        <v>58274.999999999993</v>
      </c>
      <c r="L110" s="224">
        <f>+J110*30%</f>
        <v>49950</v>
      </c>
      <c r="M110" s="20">
        <f>+J110*35%</f>
        <v>58274.999999999993</v>
      </c>
      <c r="N110" s="20">
        <f t="shared" si="18"/>
        <v>71775</v>
      </c>
      <c r="O110" s="66">
        <v>49950</v>
      </c>
      <c r="P110" s="20"/>
      <c r="Q110" s="21">
        <f t="shared" si="17"/>
        <v>58275</v>
      </c>
      <c r="R110" s="29" t="s">
        <v>432</v>
      </c>
      <c r="S110" s="21" t="s">
        <v>89</v>
      </c>
      <c r="T110" s="21" t="s">
        <v>44</v>
      </c>
      <c r="U110" s="10">
        <v>4962220051</v>
      </c>
      <c r="V110" s="47"/>
      <c r="W110" s="47"/>
      <c r="X110" s="47"/>
      <c r="Y110" s="47"/>
      <c r="Z110" s="49"/>
      <c r="AA110" s="13"/>
    </row>
    <row r="111" spans="1:27" s="26" customFormat="1" x14ac:dyDescent="0.6">
      <c r="A111" s="72">
        <v>109</v>
      </c>
      <c r="B111" s="29" t="s">
        <v>136</v>
      </c>
      <c r="C111" s="27" t="s">
        <v>477</v>
      </c>
      <c r="D111" s="28" t="s">
        <v>508</v>
      </c>
      <c r="E111" s="24">
        <v>1660100022645</v>
      </c>
      <c r="F111" s="7" t="s">
        <v>1272</v>
      </c>
      <c r="G111" s="18" t="s">
        <v>1164</v>
      </c>
      <c r="H111" s="20">
        <v>180000</v>
      </c>
      <c r="I111" s="20">
        <f t="shared" si="12"/>
        <v>13500</v>
      </c>
      <c r="J111" s="20">
        <f t="shared" si="13"/>
        <v>166500</v>
      </c>
      <c r="K111" s="20">
        <f t="shared" si="14"/>
        <v>58274.999999999993</v>
      </c>
      <c r="L111" s="224">
        <f t="shared" si="15"/>
        <v>49950</v>
      </c>
      <c r="M111" s="20">
        <f t="shared" si="16"/>
        <v>58274.999999999993</v>
      </c>
      <c r="N111" s="20">
        <f t="shared" si="18"/>
        <v>71775</v>
      </c>
      <c r="O111" s="333">
        <v>49950</v>
      </c>
      <c r="P111" s="20">
        <v>58275</v>
      </c>
      <c r="Q111" s="21">
        <f>+H111-N111-O111-P111</f>
        <v>0</v>
      </c>
      <c r="R111" s="29" t="s">
        <v>137</v>
      </c>
      <c r="S111" s="21" t="s">
        <v>89</v>
      </c>
      <c r="T111" s="21" t="s">
        <v>20</v>
      </c>
      <c r="U111" s="10">
        <v>3142763287</v>
      </c>
      <c r="V111" s="47"/>
      <c r="W111" s="47"/>
      <c r="X111" s="47"/>
      <c r="Y111" s="47"/>
      <c r="Z111" s="49"/>
      <c r="AA111" s="13"/>
    </row>
    <row r="112" spans="1:27" s="26" customFormat="1" x14ac:dyDescent="0.6">
      <c r="A112" s="72">
        <v>110</v>
      </c>
      <c r="B112" s="29" t="s">
        <v>824</v>
      </c>
      <c r="C112" s="27" t="s">
        <v>481</v>
      </c>
      <c r="D112" s="28" t="s">
        <v>508</v>
      </c>
      <c r="E112" s="24">
        <v>1301500019602</v>
      </c>
      <c r="F112" s="7" t="s">
        <v>1273</v>
      </c>
      <c r="G112" s="18" t="s">
        <v>1164</v>
      </c>
      <c r="H112" s="20">
        <v>180000</v>
      </c>
      <c r="I112" s="20">
        <f t="shared" si="12"/>
        <v>13500</v>
      </c>
      <c r="J112" s="20">
        <f t="shared" si="13"/>
        <v>166500</v>
      </c>
      <c r="K112" s="20">
        <f t="shared" si="14"/>
        <v>58274.999999999993</v>
      </c>
      <c r="L112" s="224">
        <f t="shared" si="15"/>
        <v>49950</v>
      </c>
      <c r="M112" s="20">
        <f t="shared" si="16"/>
        <v>58274.999999999993</v>
      </c>
      <c r="N112" s="20">
        <f t="shared" si="18"/>
        <v>71775</v>
      </c>
      <c r="O112" s="66"/>
      <c r="P112" s="20"/>
      <c r="Q112" s="21">
        <f t="shared" si="17"/>
        <v>108225</v>
      </c>
      <c r="R112" s="29" t="s">
        <v>824</v>
      </c>
      <c r="S112" s="21" t="s">
        <v>89</v>
      </c>
      <c r="T112" s="21" t="s">
        <v>44</v>
      </c>
      <c r="U112" s="10">
        <v>4962335925</v>
      </c>
      <c r="V112" s="47"/>
      <c r="W112" s="47"/>
      <c r="X112" s="47"/>
      <c r="Y112" s="47"/>
      <c r="Z112" s="49"/>
      <c r="AA112" s="13"/>
    </row>
    <row r="113" spans="1:27" s="26" customFormat="1" x14ac:dyDescent="0.6">
      <c r="A113" s="72">
        <v>111</v>
      </c>
      <c r="B113" s="77" t="s">
        <v>437</v>
      </c>
      <c r="C113" s="27" t="s">
        <v>486</v>
      </c>
      <c r="D113" s="28" t="s">
        <v>508</v>
      </c>
      <c r="E113" s="24" t="s">
        <v>454</v>
      </c>
      <c r="F113" s="7" t="s">
        <v>1274</v>
      </c>
      <c r="G113" s="18" t="s">
        <v>1164</v>
      </c>
      <c r="H113" s="20">
        <v>75000</v>
      </c>
      <c r="I113" s="20">
        <f t="shared" si="12"/>
        <v>5625</v>
      </c>
      <c r="J113" s="20">
        <f t="shared" si="13"/>
        <v>69375</v>
      </c>
      <c r="K113" s="20">
        <f t="shared" si="14"/>
        <v>24281.25</v>
      </c>
      <c r="L113" s="224">
        <f t="shared" si="15"/>
        <v>20812.5</v>
      </c>
      <c r="M113" s="20">
        <f t="shared" si="16"/>
        <v>24281.25</v>
      </c>
      <c r="N113" s="20">
        <f t="shared" si="18"/>
        <v>29906.25</v>
      </c>
      <c r="O113" s="66"/>
      <c r="P113" s="20"/>
      <c r="Q113" s="21">
        <f t="shared" si="17"/>
        <v>45093.75</v>
      </c>
      <c r="R113" s="29" t="s">
        <v>437</v>
      </c>
      <c r="S113" s="21" t="s">
        <v>89</v>
      </c>
      <c r="T113" s="21" t="s">
        <v>44</v>
      </c>
      <c r="U113" s="10">
        <v>4962405298</v>
      </c>
      <c r="V113" s="47"/>
      <c r="W113" s="47"/>
      <c r="X113" s="47"/>
      <c r="Y113" s="47"/>
      <c r="Z113" s="49"/>
      <c r="AA113" s="13"/>
    </row>
    <row r="114" spans="1:27" s="26" customFormat="1" x14ac:dyDescent="0.6">
      <c r="A114" s="72">
        <v>112</v>
      </c>
      <c r="B114" s="29" t="s">
        <v>185</v>
      </c>
      <c r="C114" s="27" t="s">
        <v>490</v>
      </c>
      <c r="D114" s="28" t="s">
        <v>509</v>
      </c>
      <c r="E114" s="24">
        <v>3250200990201</v>
      </c>
      <c r="F114" s="7" t="s">
        <v>1275</v>
      </c>
      <c r="G114" s="18" t="s">
        <v>1164</v>
      </c>
      <c r="H114" s="20">
        <v>150000</v>
      </c>
      <c r="I114" s="20">
        <f>+H114*7.5%</f>
        <v>11250</v>
      </c>
      <c r="J114" s="20">
        <f>+H114-I114</f>
        <v>138750</v>
      </c>
      <c r="K114" s="20">
        <f>+J114*35%</f>
        <v>48562.5</v>
      </c>
      <c r="L114" s="224">
        <f>+J114*30%</f>
        <v>41625</v>
      </c>
      <c r="M114" s="20">
        <f>+J114*35%</f>
        <v>48562.5</v>
      </c>
      <c r="N114" s="20">
        <f t="shared" si="18"/>
        <v>59812.5</v>
      </c>
      <c r="O114" s="66"/>
      <c r="P114" s="20"/>
      <c r="Q114" s="21">
        <f t="shared" si="17"/>
        <v>90187.5</v>
      </c>
      <c r="R114" s="29" t="s">
        <v>146</v>
      </c>
      <c r="S114" s="21" t="s">
        <v>89</v>
      </c>
      <c r="T114" s="21" t="s">
        <v>145</v>
      </c>
      <c r="U114" s="10">
        <v>3567515949</v>
      </c>
      <c r="V114" s="47"/>
      <c r="W114" s="47"/>
      <c r="X114" s="47"/>
      <c r="Y114" s="47"/>
      <c r="Z114" s="49"/>
      <c r="AA114" s="13"/>
    </row>
    <row r="115" spans="1:27" s="26" customFormat="1" x14ac:dyDescent="0.6">
      <c r="A115" s="72">
        <v>113</v>
      </c>
      <c r="B115" s="29" t="s">
        <v>522</v>
      </c>
      <c r="C115" s="27" t="s">
        <v>495</v>
      </c>
      <c r="D115" s="28" t="s">
        <v>509</v>
      </c>
      <c r="E115" s="24">
        <v>3670300532783</v>
      </c>
      <c r="F115" s="7" t="s">
        <v>1276</v>
      </c>
      <c r="G115" s="18" t="s">
        <v>1164</v>
      </c>
      <c r="H115" s="20">
        <v>100000</v>
      </c>
      <c r="I115" s="20">
        <f>+H115*7.5%</f>
        <v>7500</v>
      </c>
      <c r="J115" s="20">
        <f>+H115-I115</f>
        <v>92500</v>
      </c>
      <c r="K115" s="20">
        <f>+J115*35%</f>
        <v>32374.999999999996</v>
      </c>
      <c r="L115" s="224">
        <f>+J115*30%</f>
        <v>27750</v>
      </c>
      <c r="M115" s="20">
        <f>+J115*35%</f>
        <v>32374.999999999996</v>
      </c>
      <c r="N115" s="20">
        <f t="shared" si="18"/>
        <v>39875</v>
      </c>
      <c r="O115" s="66"/>
      <c r="P115" s="20"/>
      <c r="Q115" s="21">
        <f t="shared" si="17"/>
        <v>60125</v>
      </c>
      <c r="R115" s="29" t="s">
        <v>523</v>
      </c>
      <c r="S115" s="21" t="s">
        <v>89</v>
      </c>
      <c r="T115" s="21" t="s">
        <v>145</v>
      </c>
      <c r="U115" s="10">
        <v>3562436422</v>
      </c>
      <c r="V115" s="47"/>
      <c r="W115" s="47"/>
      <c r="X115" s="47"/>
      <c r="Y115" s="47"/>
      <c r="Z115" s="49"/>
      <c r="AA115" s="13"/>
    </row>
    <row r="116" spans="1:27" s="26" customFormat="1" x14ac:dyDescent="0.6">
      <c r="A116" s="72">
        <v>114</v>
      </c>
      <c r="B116" s="29" t="s">
        <v>440</v>
      </c>
      <c r="C116" s="27" t="s">
        <v>493</v>
      </c>
      <c r="D116" s="28" t="s">
        <v>509</v>
      </c>
      <c r="E116" s="24">
        <v>5670300073777</v>
      </c>
      <c r="F116" s="7" t="s">
        <v>1277</v>
      </c>
      <c r="G116" s="18" t="s">
        <v>1164</v>
      </c>
      <c r="H116" s="20">
        <v>100000</v>
      </c>
      <c r="I116" s="20">
        <f>+H116*7.5%</f>
        <v>7500</v>
      </c>
      <c r="J116" s="20">
        <f>+H116-I116</f>
        <v>92500</v>
      </c>
      <c r="K116" s="20">
        <f>+J116*35%</f>
        <v>32374.999999999996</v>
      </c>
      <c r="L116" s="224">
        <f>+J116*30%</f>
        <v>27750</v>
      </c>
      <c r="M116" s="20">
        <f>+J116*35%</f>
        <v>32374.999999999996</v>
      </c>
      <c r="N116" s="20">
        <f t="shared" si="18"/>
        <v>39875</v>
      </c>
      <c r="O116" s="66"/>
      <c r="P116" s="20"/>
      <c r="Q116" s="21">
        <f t="shared" si="17"/>
        <v>60125</v>
      </c>
      <c r="R116" s="29" t="s">
        <v>440</v>
      </c>
      <c r="S116" s="21" t="s">
        <v>89</v>
      </c>
      <c r="T116" s="21" t="s">
        <v>145</v>
      </c>
      <c r="U116" s="10">
        <v>3562314553</v>
      </c>
      <c r="V116" s="47"/>
      <c r="W116" s="47"/>
      <c r="X116" s="47"/>
      <c r="Y116" s="47"/>
      <c r="Z116" s="49"/>
      <c r="AA116" s="13"/>
    </row>
    <row r="117" spans="1:27" s="26" customFormat="1" x14ac:dyDescent="0.6">
      <c r="A117" s="72">
        <v>115</v>
      </c>
      <c r="B117" s="29" t="s">
        <v>143</v>
      </c>
      <c r="C117" s="27" t="s">
        <v>487</v>
      </c>
      <c r="D117" s="28" t="s">
        <v>509</v>
      </c>
      <c r="E117" s="24">
        <v>4220100004777</v>
      </c>
      <c r="F117" s="7" t="s">
        <v>1278</v>
      </c>
      <c r="G117" s="18" t="s">
        <v>1164</v>
      </c>
      <c r="H117" s="20">
        <v>150000</v>
      </c>
      <c r="I117" s="20">
        <f t="shared" si="12"/>
        <v>11250</v>
      </c>
      <c r="J117" s="20">
        <f t="shared" si="13"/>
        <v>138750</v>
      </c>
      <c r="K117" s="20">
        <f t="shared" si="14"/>
        <v>48562.5</v>
      </c>
      <c r="L117" s="224">
        <f t="shared" si="15"/>
        <v>41625</v>
      </c>
      <c r="M117" s="20">
        <f t="shared" si="16"/>
        <v>48562.5</v>
      </c>
      <c r="N117" s="20">
        <f t="shared" si="18"/>
        <v>59812.5</v>
      </c>
      <c r="O117" s="66"/>
      <c r="P117" s="20"/>
      <c r="Q117" s="21">
        <f t="shared" si="17"/>
        <v>90187.5</v>
      </c>
      <c r="R117" s="29" t="s">
        <v>144</v>
      </c>
      <c r="S117" s="21" t="s">
        <v>89</v>
      </c>
      <c r="T117" s="21" t="s">
        <v>145</v>
      </c>
      <c r="U117" s="10">
        <v>3562361596</v>
      </c>
      <c r="V117" s="47"/>
      <c r="W117" s="47"/>
      <c r="X117" s="47"/>
      <c r="Y117" s="47"/>
      <c r="Z117" s="49"/>
      <c r="AA117" s="13"/>
    </row>
    <row r="118" spans="1:27" s="26" customFormat="1" x14ac:dyDescent="0.6">
      <c r="A118" s="72">
        <v>116</v>
      </c>
      <c r="B118" s="29" t="s">
        <v>439</v>
      </c>
      <c r="C118" s="27" t="s">
        <v>491</v>
      </c>
      <c r="D118" s="28" t="s">
        <v>509</v>
      </c>
      <c r="E118" s="24">
        <v>3411600567739</v>
      </c>
      <c r="F118" s="7" t="s">
        <v>1279</v>
      </c>
      <c r="G118" s="18" t="s">
        <v>1164</v>
      </c>
      <c r="H118" s="20">
        <v>100000</v>
      </c>
      <c r="I118" s="20">
        <f t="shared" si="12"/>
        <v>7500</v>
      </c>
      <c r="J118" s="20">
        <f t="shared" si="13"/>
        <v>92500</v>
      </c>
      <c r="K118" s="20">
        <f t="shared" si="14"/>
        <v>32374.999999999996</v>
      </c>
      <c r="L118" s="224">
        <f t="shared" si="15"/>
        <v>27750</v>
      </c>
      <c r="M118" s="20">
        <f t="shared" si="16"/>
        <v>32374.999999999996</v>
      </c>
      <c r="N118" s="20">
        <f t="shared" si="18"/>
        <v>39875</v>
      </c>
      <c r="O118" s="66"/>
      <c r="P118" s="20"/>
      <c r="Q118" s="21">
        <f t="shared" si="17"/>
        <v>60125</v>
      </c>
      <c r="R118" s="29" t="s">
        <v>439</v>
      </c>
      <c r="S118" s="21" t="s">
        <v>89</v>
      </c>
      <c r="T118" s="21" t="s">
        <v>145</v>
      </c>
      <c r="U118" s="10">
        <v>3562405377</v>
      </c>
      <c r="V118" s="47"/>
      <c r="W118" s="47"/>
      <c r="X118" s="47"/>
      <c r="Y118" s="47"/>
      <c r="Z118" s="49"/>
      <c r="AA118" s="13"/>
    </row>
    <row r="119" spans="1:27" s="26" customFormat="1" x14ac:dyDescent="0.6">
      <c r="A119" s="72">
        <v>117</v>
      </c>
      <c r="B119" s="29" t="s">
        <v>514</v>
      </c>
      <c r="C119" s="27" t="s">
        <v>494</v>
      </c>
      <c r="D119" s="28" t="s">
        <v>509</v>
      </c>
      <c r="E119" s="24">
        <v>3670100957322</v>
      </c>
      <c r="F119" s="7" t="s">
        <v>1280</v>
      </c>
      <c r="G119" s="18" t="s">
        <v>1164</v>
      </c>
      <c r="H119" s="20">
        <v>100000</v>
      </c>
      <c r="I119" s="20">
        <f t="shared" si="12"/>
        <v>7500</v>
      </c>
      <c r="J119" s="20">
        <f t="shared" si="13"/>
        <v>92500</v>
      </c>
      <c r="K119" s="20">
        <f t="shared" si="14"/>
        <v>32374.999999999996</v>
      </c>
      <c r="L119" s="224">
        <f t="shared" si="15"/>
        <v>27750</v>
      </c>
      <c r="M119" s="20">
        <f t="shared" si="16"/>
        <v>32374.999999999996</v>
      </c>
      <c r="N119" s="20">
        <f t="shared" si="18"/>
        <v>39875</v>
      </c>
      <c r="O119" s="66"/>
      <c r="P119" s="20"/>
      <c r="Q119" s="21">
        <f t="shared" si="17"/>
        <v>60125</v>
      </c>
      <c r="R119" s="29" t="s">
        <v>515</v>
      </c>
      <c r="S119" s="21" t="s">
        <v>89</v>
      </c>
      <c r="T119" s="21" t="s">
        <v>516</v>
      </c>
      <c r="U119" s="10">
        <v>3582692194</v>
      </c>
      <c r="V119" s="47"/>
      <c r="W119" s="47"/>
      <c r="X119" s="47"/>
      <c r="Y119" s="47"/>
      <c r="Z119" s="49"/>
      <c r="AA119" s="13"/>
    </row>
    <row r="120" spans="1:27" s="26" customFormat="1" x14ac:dyDescent="0.6">
      <c r="A120" s="72">
        <v>118</v>
      </c>
      <c r="B120" s="29" t="s">
        <v>520</v>
      </c>
      <c r="C120" s="27" t="s">
        <v>492</v>
      </c>
      <c r="D120" s="28" t="s">
        <v>509</v>
      </c>
      <c r="E120" s="24">
        <v>3670300566301</v>
      </c>
      <c r="F120" s="7" t="s">
        <v>1281</v>
      </c>
      <c r="G120" s="18" t="s">
        <v>1164</v>
      </c>
      <c r="H120" s="20">
        <v>100000</v>
      </c>
      <c r="I120" s="20">
        <f t="shared" si="12"/>
        <v>7500</v>
      </c>
      <c r="J120" s="20">
        <f t="shared" si="13"/>
        <v>92500</v>
      </c>
      <c r="K120" s="20">
        <f t="shared" si="14"/>
        <v>32374.999999999996</v>
      </c>
      <c r="L120" s="224">
        <f t="shared" si="15"/>
        <v>27750</v>
      </c>
      <c r="M120" s="20">
        <f t="shared" si="16"/>
        <v>32374.999999999996</v>
      </c>
      <c r="N120" s="20">
        <f t="shared" si="18"/>
        <v>39875</v>
      </c>
      <c r="O120" s="66"/>
      <c r="P120" s="20"/>
      <c r="Q120" s="21">
        <f t="shared" si="17"/>
        <v>60125</v>
      </c>
      <c r="R120" s="29" t="s">
        <v>520</v>
      </c>
      <c r="S120" s="21" t="s">
        <v>89</v>
      </c>
      <c r="T120" s="21" t="s">
        <v>145</v>
      </c>
      <c r="U120" s="10">
        <v>3562436554</v>
      </c>
      <c r="V120" s="47"/>
      <c r="W120" s="47"/>
      <c r="X120" s="47"/>
      <c r="Y120" s="47"/>
      <c r="Z120" s="49"/>
      <c r="AA120" s="13"/>
    </row>
    <row r="121" spans="1:27" s="26" customFormat="1" x14ac:dyDescent="0.6">
      <c r="A121" s="72">
        <v>119</v>
      </c>
      <c r="B121" s="29" t="s">
        <v>438</v>
      </c>
      <c r="C121" s="27" t="s">
        <v>489</v>
      </c>
      <c r="D121" s="28" t="s">
        <v>509</v>
      </c>
      <c r="E121" s="24">
        <v>3420700030639</v>
      </c>
      <c r="F121" s="7" t="s">
        <v>1282</v>
      </c>
      <c r="G121" s="18" t="s">
        <v>1164</v>
      </c>
      <c r="H121" s="20">
        <v>150000</v>
      </c>
      <c r="I121" s="20">
        <f t="shared" si="12"/>
        <v>11250</v>
      </c>
      <c r="J121" s="20">
        <f t="shared" si="13"/>
        <v>138750</v>
      </c>
      <c r="K121" s="20">
        <f t="shared" si="14"/>
        <v>48562.5</v>
      </c>
      <c r="L121" s="224">
        <f t="shared" si="15"/>
        <v>41625</v>
      </c>
      <c r="M121" s="20">
        <f t="shared" si="16"/>
        <v>48562.5</v>
      </c>
      <c r="N121" s="20">
        <f t="shared" si="18"/>
        <v>59812.5</v>
      </c>
      <c r="O121" s="66"/>
      <c r="P121" s="20"/>
      <c r="Q121" s="21">
        <f t="shared" si="17"/>
        <v>90187.5</v>
      </c>
      <c r="R121" s="29" t="s">
        <v>521</v>
      </c>
      <c r="S121" s="21" t="s">
        <v>89</v>
      </c>
      <c r="T121" s="21" t="s">
        <v>145</v>
      </c>
      <c r="U121" s="10">
        <v>3562404826</v>
      </c>
      <c r="V121" s="47"/>
      <c r="W121" s="47"/>
      <c r="X121" s="47"/>
      <c r="Y121" s="47"/>
      <c r="Z121" s="49"/>
      <c r="AA121" s="13"/>
    </row>
    <row r="122" spans="1:27" s="26" customFormat="1" x14ac:dyDescent="0.6">
      <c r="A122" s="72">
        <v>120</v>
      </c>
      <c r="B122" s="29" t="s">
        <v>570</v>
      </c>
      <c r="C122" s="27" t="s">
        <v>664</v>
      </c>
      <c r="D122" s="28" t="s">
        <v>733</v>
      </c>
      <c r="E122" s="24">
        <v>3800900448331</v>
      </c>
      <c r="F122" s="27" t="s">
        <v>1290</v>
      </c>
      <c r="G122" s="18" t="s">
        <v>1164</v>
      </c>
      <c r="H122" s="20">
        <v>100000</v>
      </c>
      <c r="I122" s="20">
        <f t="shared" si="12"/>
        <v>7500</v>
      </c>
      <c r="J122" s="20">
        <f t="shared" si="13"/>
        <v>92500</v>
      </c>
      <c r="K122" s="20">
        <f t="shared" si="14"/>
        <v>32374.999999999996</v>
      </c>
      <c r="L122" s="224">
        <f t="shared" si="15"/>
        <v>27750</v>
      </c>
      <c r="M122" s="20">
        <f t="shared" si="16"/>
        <v>32374.999999999996</v>
      </c>
      <c r="N122" s="20">
        <f t="shared" si="18"/>
        <v>39875</v>
      </c>
      <c r="O122" s="407">
        <v>27750</v>
      </c>
      <c r="P122" s="408">
        <v>32374.999999999996</v>
      </c>
      <c r="Q122" s="21">
        <f t="shared" si="17"/>
        <v>0</v>
      </c>
      <c r="R122" s="29" t="s">
        <v>745</v>
      </c>
      <c r="S122" s="21" t="s">
        <v>89</v>
      </c>
      <c r="T122" s="21" t="s">
        <v>746</v>
      </c>
      <c r="U122" s="10">
        <v>3342248980</v>
      </c>
      <c r="V122" s="47"/>
      <c r="W122" s="47"/>
      <c r="X122" s="47"/>
      <c r="Y122" s="47"/>
      <c r="Z122" s="49"/>
      <c r="AA122" s="13"/>
    </row>
    <row r="123" spans="1:27" s="26" customFormat="1" x14ac:dyDescent="0.6">
      <c r="A123" s="72">
        <v>121</v>
      </c>
      <c r="B123" s="29" t="s">
        <v>569</v>
      </c>
      <c r="C123" s="27" t="s">
        <v>663</v>
      </c>
      <c r="D123" s="28" t="s">
        <v>733</v>
      </c>
      <c r="E123" s="24">
        <v>3410600839592</v>
      </c>
      <c r="F123" s="27" t="s">
        <v>1291</v>
      </c>
      <c r="G123" s="18" t="s">
        <v>1164</v>
      </c>
      <c r="H123" s="20">
        <v>100000</v>
      </c>
      <c r="I123" s="20">
        <f t="shared" si="12"/>
        <v>7500</v>
      </c>
      <c r="J123" s="20">
        <f t="shared" si="13"/>
        <v>92500</v>
      </c>
      <c r="K123" s="20">
        <f t="shared" si="14"/>
        <v>32374.999999999996</v>
      </c>
      <c r="L123" s="224">
        <f t="shared" si="15"/>
        <v>27750</v>
      </c>
      <c r="M123" s="20">
        <f t="shared" si="16"/>
        <v>32374.999999999996</v>
      </c>
      <c r="N123" s="20">
        <f t="shared" si="18"/>
        <v>39875</v>
      </c>
      <c r="O123" s="66"/>
      <c r="P123" s="20"/>
      <c r="Q123" s="21">
        <f t="shared" si="17"/>
        <v>60125</v>
      </c>
      <c r="R123" s="29" t="s">
        <v>747</v>
      </c>
      <c r="S123" s="21" t="s">
        <v>89</v>
      </c>
      <c r="T123" s="21" t="s">
        <v>164</v>
      </c>
      <c r="U123" s="10">
        <v>3202480632</v>
      </c>
      <c r="V123" s="47"/>
      <c r="W123" s="47"/>
      <c r="X123" s="47"/>
      <c r="Y123" s="47"/>
      <c r="Z123" s="49"/>
      <c r="AA123" s="13"/>
    </row>
    <row r="124" spans="1:27" s="26" customFormat="1" x14ac:dyDescent="0.6">
      <c r="A124" s="72">
        <v>122</v>
      </c>
      <c r="B124" s="29" t="s">
        <v>750</v>
      </c>
      <c r="C124" s="27" t="s">
        <v>661</v>
      </c>
      <c r="D124" s="28" t="s">
        <v>733</v>
      </c>
      <c r="E124" s="24">
        <v>3490100459600</v>
      </c>
      <c r="F124" s="27" t="s">
        <v>1292</v>
      </c>
      <c r="G124" s="18" t="s">
        <v>1164</v>
      </c>
      <c r="H124" s="20">
        <v>200000</v>
      </c>
      <c r="I124" s="20">
        <f t="shared" si="12"/>
        <v>15000</v>
      </c>
      <c r="J124" s="20">
        <f t="shared" si="13"/>
        <v>185000</v>
      </c>
      <c r="K124" s="20">
        <f t="shared" si="14"/>
        <v>64749.999999999993</v>
      </c>
      <c r="L124" s="224">
        <f t="shared" si="15"/>
        <v>55500</v>
      </c>
      <c r="M124" s="20">
        <f t="shared" si="16"/>
        <v>64749.999999999993</v>
      </c>
      <c r="N124" s="20">
        <f t="shared" si="18"/>
        <v>79750</v>
      </c>
      <c r="O124" s="66">
        <f>L124</f>
        <v>55500</v>
      </c>
      <c r="P124" s="20"/>
      <c r="Q124" s="21">
        <f t="shared" si="17"/>
        <v>64750</v>
      </c>
      <c r="R124" s="29" t="s">
        <v>751</v>
      </c>
      <c r="S124" s="21" t="s">
        <v>89</v>
      </c>
      <c r="T124" s="21" t="s">
        <v>164</v>
      </c>
      <c r="U124" s="10">
        <v>3202480665</v>
      </c>
      <c r="V124" s="47"/>
      <c r="W124" s="47"/>
      <c r="X124" s="47"/>
      <c r="Y124" s="47"/>
      <c r="Z124" s="49"/>
      <c r="AA124" s="13"/>
    </row>
    <row r="125" spans="1:27" s="23" customFormat="1" x14ac:dyDescent="0.6">
      <c r="A125" s="72">
        <v>123</v>
      </c>
      <c r="B125" s="19" t="s">
        <v>543</v>
      </c>
      <c r="C125" s="7" t="s">
        <v>626</v>
      </c>
      <c r="D125" s="8" t="s">
        <v>729</v>
      </c>
      <c r="E125" s="24">
        <v>3430100131787</v>
      </c>
      <c r="F125" s="7" t="s">
        <v>1293</v>
      </c>
      <c r="G125" s="18" t="s">
        <v>1164</v>
      </c>
      <c r="H125" s="20">
        <v>120000</v>
      </c>
      <c r="I125" s="20">
        <f t="shared" si="12"/>
        <v>9000</v>
      </c>
      <c r="J125" s="20">
        <f t="shared" si="13"/>
        <v>111000</v>
      </c>
      <c r="K125" s="20">
        <f t="shared" si="14"/>
        <v>38850</v>
      </c>
      <c r="L125" s="224">
        <f t="shared" si="15"/>
        <v>33300</v>
      </c>
      <c r="M125" s="20">
        <f t="shared" si="16"/>
        <v>38850</v>
      </c>
      <c r="N125" s="20">
        <f t="shared" si="18"/>
        <v>47850</v>
      </c>
      <c r="O125" s="66">
        <v>33300</v>
      </c>
      <c r="P125" s="20"/>
      <c r="Q125" s="21">
        <f t="shared" si="17"/>
        <v>38850</v>
      </c>
      <c r="R125" s="20" t="s">
        <v>764</v>
      </c>
      <c r="S125" s="21" t="s">
        <v>89</v>
      </c>
      <c r="T125" s="20" t="s">
        <v>55</v>
      </c>
      <c r="U125" s="9">
        <v>3422499602</v>
      </c>
      <c r="V125" s="46"/>
      <c r="W125" s="46"/>
      <c r="X125" s="46"/>
      <c r="Y125" s="46"/>
      <c r="Z125" s="49"/>
      <c r="AA125" s="22"/>
    </row>
    <row r="126" spans="1:27" s="26" customFormat="1" x14ac:dyDescent="0.6">
      <c r="A126" s="72">
        <v>124</v>
      </c>
      <c r="B126" s="19" t="s">
        <v>213</v>
      </c>
      <c r="C126" s="7" t="s">
        <v>624</v>
      </c>
      <c r="D126" s="8" t="s">
        <v>729</v>
      </c>
      <c r="E126" s="24">
        <v>3410101103183</v>
      </c>
      <c r="F126" s="7" t="s">
        <v>1294</v>
      </c>
      <c r="G126" s="18" t="s">
        <v>1164</v>
      </c>
      <c r="H126" s="20">
        <v>120000</v>
      </c>
      <c r="I126" s="20">
        <f t="shared" si="12"/>
        <v>9000</v>
      </c>
      <c r="J126" s="20">
        <f t="shared" si="13"/>
        <v>111000</v>
      </c>
      <c r="K126" s="20">
        <f t="shared" si="14"/>
        <v>38850</v>
      </c>
      <c r="L126" s="224">
        <f t="shared" si="15"/>
        <v>33300</v>
      </c>
      <c r="M126" s="20">
        <f t="shared" si="16"/>
        <v>38850</v>
      </c>
      <c r="N126" s="20">
        <f t="shared" si="18"/>
        <v>47850</v>
      </c>
      <c r="O126" s="66">
        <v>33300</v>
      </c>
      <c r="P126" s="20"/>
      <c r="Q126" s="21">
        <f t="shared" si="17"/>
        <v>38850</v>
      </c>
      <c r="R126" s="20" t="s">
        <v>161</v>
      </c>
      <c r="S126" s="21" t="s">
        <v>89</v>
      </c>
      <c r="T126" s="20" t="s">
        <v>55</v>
      </c>
      <c r="U126" s="9">
        <v>3422210181</v>
      </c>
      <c r="V126" s="46"/>
      <c r="W126" s="46"/>
      <c r="X126" s="46"/>
      <c r="Y126" s="46"/>
      <c r="Z126" s="49"/>
      <c r="AA126" s="13"/>
    </row>
    <row r="127" spans="1:27" s="23" customFormat="1" x14ac:dyDescent="0.6">
      <c r="A127" s="72">
        <v>125</v>
      </c>
      <c r="B127" s="19" t="s">
        <v>540</v>
      </c>
      <c r="C127" s="7" t="s">
        <v>618</v>
      </c>
      <c r="D127" s="8" t="s">
        <v>729</v>
      </c>
      <c r="E127" s="24">
        <v>3430200481178</v>
      </c>
      <c r="F127" s="7" t="s">
        <v>1295</v>
      </c>
      <c r="G127" s="18" t="s">
        <v>1164</v>
      </c>
      <c r="H127" s="20">
        <v>180000</v>
      </c>
      <c r="I127" s="20">
        <f t="shared" si="12"/>
        <v>13500</v>
      </c>
      <c r="J127" s="20">
        <f t="shared" si="13"/>
        <v>166500</v>
      </c>
      <c r="K127" s="20">
        <f t="shared" si="14"/>
        <v>58274.999999999993</v>
      </c>
      <c r="L127" s="224">
        <f t="shared" si="15"/>
        <v>49950</v>
      </c>
      <c r="M127" s="20">
        <f t="shared" si="16"/>
        <v>58274.999999999993</v>
      </c>
      <c r="N127" s="20">
        <f t="shared" si="18"/>
        <v>71775</v>
      </c>
      <c r="O127" s="66">
        <v>49950</v>
      </c>
      <c r="P127" s="20"/>
      <c r="Q127" s="21">
        <f t="shared" si="17"/>
        <v>58275</v>
      </c>
      <c r="R127" s="20" t="s">
        <v>763</v>
      </c>
      <c r="S127" s="21" t="s">
        <v>89</v>
      </c>
      <c r="T127" s="20" t="s">
        <v>55</v>
      </c>
      <c r="U127" s="9">
        <v>3422436539</v>
      </c>
      <c r="V127" s="46"/>
      <c r="W127" s="46"/>
      <c r="X127" s="46"/>
      <c r="Y127" s="46"/>
      <c r="Z127" s="49"/>
      <c r="AA127" s="25"/>
    </row>
    <row r="128" spans="1:27" s="23" customFormat="1" x14ac:dyDescent="0.6">
      <c r="A128" s="72">
        <v>126</v>
      </c>
      <c r="B128" s="19" t="s">
        <v>160</v>
      </c>
      <c r="C128" s="7" t="s">
        <v>625</v>
      </c>
      <c r="D128" s="8" t="s">
        <v>729</v>
      </c>
      <c r="E128" s="24">
        <v>3470100527931</v>
      </c>
      <c r="F128" s="7" t="s">
        <v>1296</v>
      </c>
      <c r="G128" s="18" t="s">
        <v>1164</v>
      </c>
      <c r="H128" s="20">
        <v>120000</v>
      </c>
      <c r="I128" s="20">
        <f>+H128*7.5%</f>
        <v>9000</v>
      </c>
      <c r="J128" s="20">
        <f>+H128-I128</f>
        <v>111000</v>
      </c>
      <c r="K128" s="20">
        <f>+J128*35%</f>
        <v>38850</v>
      </c>
      <c r="L128" s="224">
        <f>+J128*30%</f>
        <v>33300</v>
      </c>
      <c r="M128" s="20">
        <f>+J128*35%</f>
        <v>38850</v>
      </c>
      <c r="N128" s="20">
        <f t="shared" si="18"/>
        <v>47850</v>
      </c>
      <c r="O128" s="66"/>
      <c r="P128" s="20"/>
      <c r="Q128" s="21">
        <f t="shared" si="17"/>
        <v>72150</v>
      </c>
      <c r="R128" s="20" t="s">
        <v>160</v>
      </c>
      <c r="S128" s="21" t="s">
        <v>89</v>
      </c>
      <c r="T128" s="20" t="s">
        <v>55</v>
      </c>
      <c r="U128" s="9">
        <v>3422316749</v>
      </c>
      <c r="V128" s="46"/>
      <c r="W128" s="46"/>
      <c r="X128" s="46"/>
      <c r="Y128" s="46"/>
      <c r="Z128" s="49"/>
      <c r="AA128" s="22"/>
    </row>
    <row r="129" spans="1:31" s="23" customFormat="1" x14ac:dyDescent="0.6">
      <c r="A129" s="72">
        <v>127</v>
      </c>
      <c r="B129" s="19" t="s">
        <v>162</v>
      </c>
      <c r="C129" s="7" t="s">
        <v>623</v>
      </c>
      <c r="D129" s="8" t="s">
        <v>729</v>
      </c>
      <c r="E129" s="24">
        <v>3100100603126</v>
      </c>
      <c r="F129" s="7" t="s">
        <v>1297</v>
      </c>
      <c r="G129" s="18" t="s">
        <v>1164</v>
      </c>
      <c r="H129" s="20">
        <v>140000</v>
      </c>
      <c r="I129" s="20">
        <f>+H129*7.5%</f>
        <v>10500</v>
      </c>
      <c r="J129" s="20">
        <f>+H129-I129</f>
        <v>129500</v>
      </c>
      <c r="K129" s="20">
        <f>+J129*35%</f>
        <v>45325</v>
      </c>
      <c r="L129" s="224">
        <f>+J129*30%</f>
        <v>38850</v>
      </c>
      <c r="M129" s="20">
        <f>+J129*35%</f>
        <v>45325</v>
      </c>
      <c r="N129" s="20">
        <f t="shared" si="18"/>
        <v>55825</v>
      </c>
      <c r="O129" s="66">
        <f>L129</f>
        <v>38850</v>
      </c>
      <c r="P129" s="20"/>
      <c r="Q129" s="21">
        <f t="shared" si="17"/>
        <v>45325</v>
      </c>
      <c r="R129" s="20" t="s">
        <v>48</v>
      </c>
      <c r="S129" s="21" t="s">
        <v>89</v>
      </c>
      <c r="T129" s="20" t="s">
        <v>55</v>
      </c>
      <c r="U129" s="9">
        <v>3422227979</v>
      </c>
      <c r="V129" s="46"/>
      <c r="W129" s="46"/>
      <c r="X129" s="46"/>
      <c r="Y129" s="46"/>
      <c r="Z129" s="49"/>
      <c r="AA129" s="22"/>
    </row>
    <row r="130" spans="1:31" s="23" customFormat="1" x14ac:dyDescent="0.6">
      <c r="A130" s="72">
        <v>128</v>
      </c>
      <c r="B130" s="19" t="s">
        <v>760</v>
      </c>
      <c r="C130" s="7" t="s">
        <v>619</v>
      </c>
      <c r="D130" s="8" t="s">
        <v>729</v>
      </c>
      <c r="E130" s="24">
        <v>3199900366267</v>
      </c>
      <c r="F130" s="7" t="s">
        <v>1298</v>
      </c>
      <c r="G130" s="18" t="s">
        <v>1164</v>
      </c>
      <c r="H130" s="20">
        <v>150000</v>
      </c>
      <c r="I130" s="20">
        <f t="shared" si="12"/>
        <v>11250</v>
      </c>
      <c r="J130" s="20">
        <f t="shared" si="13"/>
        <v>138750</v>
      </c>
      <c r="K130" s="20">
        <f t="shared" si="14"/>
        <v>48562.5</v>
      </c>
      <c r="L130" s="224">
        <f t="shared" si="15"/>
        <v>41625</v>
      </c>
      <c r="M130" s="20">
        <f t="shared" si="16"/>
        <v>48562.5</v>
      </c>
      <c r="N130" s="20">
        <f t="shared" si="18"/>
        <v>59812.5</v>
      </c>
      <c r="O130" s="66">
        <v>41625</v>
      </c>
      <c r="P130" s="20"/>
      <c r="Q130" s="21">
        <f t="shared" si="17"/>
        <v>48562.5</v>
      </c>
      <c r="R130" s="20" t="s">
        <v>63</v>
      </c>
      <c r="S130" s="21" t="s">
        <v>89</v>
      </c>
      <c r="T130" s="9" t="s">
        <v>55</v>
      </c>
      <c r="U130" s="9">
        <v>3422400162</v>
      </c>
      <c r="V130" s="46"/>
      <c r="W130" s="46"/>
      <c r="X130" s="46"/>
      <c r="Y130" s="46"/>
      <c r="Z130" s="49"/>
      <c r="AA130" s="22"/>
    </row>
    <row r="131" spans="1:31" s="26" customFormat="1" x14ac:dyDescent="0.6">
      <c r="A131" s="72">
        <v>129</v>
      </c>
      <c r="B131" s="19" t="s">
        <v>542</v>
      </c>
      <c r="C131" s="7" t="s">
        <v>622</v>
      </c>
      <c r="D131" s="8" t="s">
        <v>729</v>
      </c>
      <c r="E131" s="24">
        <v>3419900322348</v>
      </c>
      <c r="F131" s="7" t="s">
        <v>1299</v>
      </c>
      <c r="G131" s="18" t="s">
        <v>1164</v>
      </c>
      <c r="H131" s="20">
        <v>150000</v>
      </c>
      <c r="I131" s="20">
        <f t="shared" ref="I131:I194" si="19">+H131*7.5%</f>
        <v>11250</v>
      </c>
      <c r="J131" s="20">
        <f t="shared" ref="J131:J194" si="20">+H131-I131</f>
        <v>138750</v>
      </c>
      <c r="K131" s="20">
        <f t="shared" ref="K131:K194" si="21">+J131*35%</f>
        <v>48562.5</v>
      </c>
      <c r="L131" s="224">
        <f t="shared" ref="L131:L194" si="22">+J131*30%</f>
        <v>41625</v>
      </c>
      <c r="M131" s="20">
        <f t="shared" ref="M131:M194" si="23">+J131*35%</f>
        <v>48562.5</v>
      </c>
      <c r="N131" s="20">
        <f t="shared" si="18"/>
        <v>59812.5</v>
      </c>
      <c r="O131" s="66">
        <v>41625</v>
      </c>
      <c r="P131" s="20"/>
      <c r="Q131" s="21">
        <f t="shared" ref="Q131:Q194" si="24">+H131-N131-O131-P131</f>
        <v>48562.5</v>
      </c>
      <c r="R131" s="20" t="s">
        <v>542</v>
      </c>
      <c r="S131" s="21" t="s">
        <v>89</v>
      </c>
      <c r="T131" s="20" t="s">
        <v>758</v>
      </c>
      <c r="U131" s="9">
        <v>4652221385</v>
      </c>
      <c r="V131" s="46"/>
      <c r="W131" s="46"/>
      <c r="X131" s="46"/>
      <c r="Y131" s="46"/>
      <c r="Z131" s="49"/>
      <c r="AA131" s="13"/>
    </row>
    <row r="132" spans="1:31" s="26" customFormat="1" x14ac:dyDescent="0.6">
      <c r="A132" s="72">
        <v>130</v>
      </c>
      <c r="B132" s="29" t="s">
        <v>573</v>
      </c>
      <c r="C132" s="27" t="s">
        <v>668</v>
      </c>
      <c r="D132" s="28" t="s">
        <v>734</v>
      </c>
      <c r="E132" s="24">
        <v>1459900096333</v>
      </c>
      <c r="F132" s="27" t="s">
        <v>1300</v>
      </c>
      <c r="G132" s="18" t="s">
        <v>1164</v>
      </c>
      <c r="H132" s="20">
        <v>100000</v>
      </c>
      <c r="I132" s="20">
        <f t="shared" si="19"/>
        <v>7500</v>
      </c>
      <c r="J132" s="20">
        <f t="shared" si="20"/>
        <v>92500</v>
      </c>
      <c r="K132" s="20">
        <f t="shared" si="21"/>
        <v>32374.999999999996</v>
      </c>
      <c r="L132" s="224">
        <f t="shared" si="22"/>
        <v>27750</v>
      </c>
      <c r="M132" s="20">
        <f t="shared" si="23"/>
        <v>32374.999999999996</v>
      </c>
      <c r="N132" s="20">
        <f t="shared" ref="N132:N195" si="25">+I132+K132</f>
        <v>39875</v>
      </c>
      <c r="O132" s="66"/>
      <c r="P132" s="20"/>
      <c r="Q132" s="21">
        <f t="shared" si="24"/>
        <v>60125</v>
      </c>
      <c r="R132" s="29" t="s">
        <v>756</v>
      </c>
      <c r="S132" s="21" t="s">
        <v>89</v>
      </c>
      <c r="T132" s="21" t="s">
        <v>757</v>
      </c>
      <c r="U132" s="10">
        <v>6432056601</v>
      </c>
      <c r="V132" s="47"/>
      <c r="W132" s="47"/>
      <c r="X132" s="47"/>
      <c r="Y132" s="47"/>
      <c r="Z132" s="49"/>
      <c r="AA132" s="13"/>
    </row>
    <row r="133" spans="1:31" s="26" customFormat="1" x14ac:dyDescent="0.6">
      <c r="A133" s="72">
        <v>131</v>
      </c>
      <c r="B133" s="29" t="s">
        <v>574</v>
      </c>
      <c r="C133" s="27" t="s">
        <v>669</v>
      </c>
      <c r="D133" s="28" t="s">
        <v>734</v>
      </c>
      <c r="E133" s="256">
        <v>5450500047933</v>
      </c>
      <c r="F133" s="27" t="s">
        <v>1301</v>
      </c>
      <c r="G133" s="18" t="s">
        <v>1164</v>
      </c>
      <c r="H133" s="20">
        <v>100000</v>
      </c>
      <c r="I133" s="20">
        <f t="shared" si="19"/>
        <v>7500</v>
      </c>
      <c r="J133" s="20">
        <f t="shared" si="20"/>
        <v>92500</v>
      </c>
      <c r="K133" s="20">
        <f t="shared" si="21"/>
        <v>32374.999999999996</v>
      </c>
      <c r="L133" s="224">
        <f t="shared" si="22"/>
        <v>27750</v>
      </c>
      <c r="M133" s="20">
        <f t="shared" si="23"/>
        <v>32374.999999999996</v>
      </c>
      <c r="N133" s="20">
        <f t="shared" si="25"/>
        <v>39875</v>
      </c>
      <c r="O133" s="66"/>
      <c r="P133" s="20"/>
      <c r="Q133" s="21">
        <f t="shared" si="24"/>
        <v>60125</v>
      </c>
      <c r="R133" s="29" t="s">
        <v>574</v>
      </c>
      <c r="S133" s="21" t="s">
        <v>89</v>
      </c>
      <c r="T133" s="21" t="s">
        <v>3</v>
      </c>
      <c r="U133" s="10">
        <v>3682467588</v>
      </c>
      <c r="V133" s="47"/>
      <c r="W133" s="47"/>
      <c r="X133" s="47"/>
      <c r="Y133" s="47"/>
      <c r="Z133" s="49"/>
      <c r="AA133" s="13"/>
    </row>
    <row r="134" spans="1:31" s="26" customFormat="1" x14ac:dyDescent="0.6">
      <c r="A134" s="72">
        <v>132</v>
      </c>
      <c r="B134" s="29" t="s">
        <v>572</v>
      </c>
      <c r="C134" s="27" t="s">
        <v>666</v>
      </c>
      <c r="D134" s="28" t="s">
        <v>734</v>
      </c>
      <c r="E134" s="24" t="s">
        <v>615</v>
      </c>
      <c r="F134" s="27" t="s">
        <v>1302</v>
      </c>
      <c r="G134" s="18" t="s">
        <v>1164</v>
      </c>
      <c r="H134" s="20">
        <v>100000</v>
      </c>
      <c r="I134" s="20">
        <f t="shared" si="19"/>
        <v>7500</v>
      </c>
      <c r="J134" s="20">
        <f t="shared" si="20"/>
        <v>92500</v>
      </c>
      <c r="K134" s="20">
        <f t="shared" si="21"/>
        <v>32374.999999999996</v>
      </c>
      <c r="L134" s="224">
        <f t="shared" si="22"/>
        <v>27750</v>
      </c>
      <c r="M134" s="20">
        <f t="shared" si="23"/>
        <v>32374.999999999996</v>
      </c>
      <c r="N134" s="20">
        <f t="shared" si="25"/>
        <v>39875</v>
      </c>
      <c r="O134" s="66"/>
      <c r="P134" s="20"/>
      <c r="Q134" s="21">
        <f t="shared" si="24"/>
        <v>60125</v>
      </c>
      <c r="R134" s="29" t="s">
        <v>134</v>
      </c>
      <c r="S134" s="21" t="s">
        <v>89</v>
      </c>
      <c r="T134" s="21" t="s">
        <v>3</v>
      </c>
      <c r="U134" s="10">
        <v>3682673136</v>
      </c>
      <c r="V134" s="47"/>
      <c r="W134" s="47"/>
      <c r="X134" s="47"/>
      <c r="Y134" s="47"/>
      <c r="Z134" s="49"/>
      <c r="AA134" s="13"/>
    </row>
    <row r="135" spans="1:31" s="26" customFormat="1" x14ac:dyDescent="0.6">
      <c r="A135" s="72">
        <v>133</v>
      </c>
      <c r="B135" s="29" t="s">
        <v>97</v>
      </c>
      <c r="C135" s="27" t="s">
        <v>667</v>
      </c>
      <c r="D135" s="28" t="s">
        <v>734</v>
      </c>
      <c r="E135" s="24">
        <v>3301200478501</v>
      </c>
      <c r="F135" s="27" t="s">
        <v>1303</v>
      </c>
      <c r="G135" s="18" t="s">
        <v>1164</v>
      </c>
      <c r="H135" s="20">
        <v>100000</v>
      </c>
      <c r="I135" s="20">
        <f t="shared" si="19"/>
        <v>7500</v>
      </c>
      <c r="J135" s="20">
        <f t="shared" si="20"/>
        <v>92500</v>
      </c>
      <c r="K135" s="20">
        <f t="shared" si="21"/>
        <v>32374.999999999996</v>
      </c>
      <c r="L135" s="224">
        <f t="shared" si="22"/>
        <v>27750</v>
      </c>
      <c r="M135" s="20">
        <f t="shared" si="23"/>
        <v>32374.999999999996</v>
      </c>
      <c r="N135" s="20">
        <f t="shared" si="25"/>
        <v>39875</v>
      </c>
      <c r="O135" s="66"/>
      <c r="P135" s="20"/>
      <c r="Q135" s="21">
        <f t="shared" si="24"/>
        <v>60125</v>
      </c>
      <c r="R135" s="29" t="s">
        <v>97</v>
      </c>
      <c r="S135" s="21" t="s">
        <v>89</v>
      </c>
      <c r="T135" s="21" t="s">
        <v>3</v>
      </c>
      <c r="U135" s="10">
        <v>3682486349</v>
      </c>
      <c r="V135" s="47"/>
      <c r="W135" s="47"/>
      <c r="X135" s="47"/>
      <c r="Y135" s="47"/>
      <c r="Z135" s="49"/>
      <c r="AA135" s="13"/>
    </row>
    <row r="136" spans="1:31" s="26" customFormat="1" x14ac:dyDescent="0.6">
      <c r="A136" s="72">
        <v>134</v>
      </c>
      <c r="B136" s="29" t="s">
        <v>176</v>
      </c>
      <c r="C136" s="27" t="s">
        <v>675</v>
      </c>
      <c r="D136" s="28" t="s">
        <v>735</v>
      </c>
      <c r="E136" s="24">
        <v>3309901546411</v>
      </c>
      <c r="F136" s="27" t="s">
        <v>1304</v>
      </c>
      <c r="G136" s="18" t="s">
        <v>1164</v>
      </c>
      <c r="H136" s="20">
        <v>150000</v>
      </c>
      <c r="I136" s="20">
        <f t="shared" si="19"/>
        <v>11250</v>
      </c>
      <c r="J136" s="20">
        <f t="shared" si="20"/>
        <v>138750</v>
      </c>
      <c r="K136" s="20">
        <f t="shared" si="21"/>
        <v>48562.5</v>
      </c>
      <c r="L136" s="224">
        <f t="shared" si="22"/>
        <v>41625</v>
      </c>
      <c r="M136" s="20">
        <f t="shared" si="23"/>
        <v>48562.5</v>
      </c>
      <c r="N136" s="20">
        <f t="shared" si="25"/>
        <v>59812.5</v>
      </c>
      <c r="O136" s="66">
        <v>41625</v>
      </c>
      <c r="P136" s="20">
        <v>48562.5</v>
      </c>
      <c r="Q136" s="21">
        <f t="shared" si="24"/>
        <v>0</v>
      </c>
      <c r="R136" s="29" t="s">
        <v>176</v>
      </c>
      <c r="S136" s="21" t="s">
        <v>89</v>
      </c>
      <c r="T136" s="21" t="s">
        <v>62</v>
      </c>
      <c r="U136" s="10">
        <v>6102306682</v>
      </c>
      <c r="V136" s="47"/>
      <c r="W136" s="47"/>
      <c r="X136" s="47"/>
      <c r="Y136" s="47"/>
      <c r="Z136" s="49"/>
      <c r="AA136" s="13"/>
    </row>
    <row r="137" spans="1:31" s="26" customFormat="1" x14ac:dyDescent="0.6">
      <c r="A137" s="72">
        <v>135</v>
      </c>
      <c r="B137" s="19" t="s">
        <v>581</v>
      </c>
      <c r="C137" s="7" t="s">
        <v>679</v>
      </c>
      <c r="D137" s="28" t="s">
        <v>735</v>
      </c>
      <c r="E137" s="24">
        <v>1251200072258</v>
      </c>
      <c r="F137" s="7" t="s">
        <v>1305</v>
      </c>
      <c r="G137" s="18" t="s">
        <v>1164</v>
      </c>
      <c r="H137" s="20">
        <v>100000</v>
      </c>
      <c r="I137" s="20">
        <f t="shared" si="19"/>
        <v>7500</v>
      </c>
      <c r="J137" s="20">
        <f t="shared" si="20"/>
        <v>92500</v>
      </c>
      <c r="K137" s="20">
        <f t="shared" si="21"/>
        <v>32374.999999999996</v>
      </c>
      <c r="L137" s="224">
        <f t="shared" si="22"/>
        <v>27750</v>
      </c>
      <c r="M137" s="20">
        <f t="shared" si="23"/>
        <v>32374.999999999996</v>
      </c>
      <c r="N137" s="20">
        <f t="shared" si="25"/>
        <v>39875</v>
      </c>
      <c r="O137" s="66"/>
      <c r="P137" s="20"/>
      <c r="Q137" s="21">
        <f t="shared" si="24"/>
        <v>60125</v>
      </c>
      <c r="R137" s="20" t="s">
        <v>581</v>
      </c>
      <c r="S137" s="21" t="s">
        <v>89</v>
      </c>
      <c r="T137" s="20" t="s">
        <v>71</v>
      </c>
      <c r="U137" s="9">
        <v>5282312957</v>
      </c>
      <c r="V137" s="46"/>
      <c r="W137" s="46"/>
      <c r="X137" s="46"/>
      <c r="Y137" s="46"/>
      <c r="Z137" s="67"/>
      <c r="AA137" s="13"/>
    </row>
    <row r="138" spans="1:31" s="26" customFormat="1" x14ac:dyDescent="0.6">
      <c r="A138" s="72">
        <v>136</v>
      </c>
      <c r="B138" s="29" t="s">
        <v>577</v>
      </c>
      <c r="C138" s="27" t="s">
        <v>673</v>
      </c>
      <c r="D138" s="28" t="s">
        <v>735</v>
      </c>
      <c r="E138" s="24">
        <v>3301400675601</v>
      </c>
      <c r="F138" s="27" t="s">
        <v>1306</v>
      </c>
      <c r="G138" s="18" t="s">
        <v>1164</v>
      </c>
      <c r="H138" s="20">
        <v>100000</v>
      </c>
      <c r="I138" s="20">
        <f t="shared" si="19"/>
        <v>7500</v>
      </c>
      <c r="J138" s="20">
        <f t="shared" si="20"/>
        <v>92500</v>
      </c>
      <c r="K138" s="20">
        <f t="shared" si="21"/>
        <v>32374.999999999996</v>
      </c>
      <c r="L138" s="224">
        <f t="shared" si="22"/>
        <v>27750</v>
      </c>
      <c r="M138" s="20">
        <f t="shared" si="23"/>
        <v>32374.999999999996</v>
      </c>
      <c r="N138" s="20">
        <f t="shared" si="25"/>
        <v>39875</v>
      </c>
      <c r="O138" s="66">
        <v>27750</v>
      </c>
      <c r="P138" s="20"/>
      <c r="Q138" s="21">
        <f t="shared" si="24"/>
        <v>32375</v>
      </c>
      <c r="R138" s="29" t="s">
        <v>798</v>
      </c>
      <c r="S138" s="21" t="s">
        <v>89</v>
      </c>
      <c r="T138" s="21" t="s">
        <v>71</v>
      </c>
      <c r="U138" s="10">
        <v>5282278968</v>
      </c>
      <c r="V138" s="47"/>
      <c r="W138" s="47"/>
      <c r="X138" s="47"/>
      <c r="Y138" s="47"/>
      <c r="Z138" s="49"/>
      <c r="AA138" s="13"/>
    </row>
    <row r="139" spans="1:31" s="26" customFormat="1" x14ac:dyDescent="0.6">
      <c r="A139" s="72">
        <v>137</v>
      </c>
      <c r="B139" s="19" t="s">
        <v>801</v>
      </c>
      <c r="C139" s="7" t="s">
        <v>678</v>
      </c>
      <c r="D139" s="28" t="s">
        <v>735</v>
      </c>
      <c r="E139" s="24">
        <v>3301700341121</v>
      </c>
      <c r="F139" s="7" t="s">
        <v>1307</v>
      </c>
      <c r="G139" s="18" t="s">
        <v>1164</v>
      </c>
      <c r="H139" s="20">
        <v>200000</v>
      </c>
      <c r="I139" s="20">
        <f t="shared" si="19"/>
        <v>15000</v>
      </c>
      <c r="J139" s="20">
        <f t="shared" si="20"/>
        <v>185000</v>
      </c>
      <c r="K139" s="20">
        <f t="shared" si="21"/>
        <v>64749.999999999993</v>
      </c>
      <c r="L139" s="224">
        <f t="shared" si="22"/>
        <v>55500</v>
      </c>
      <c r="M139" s="20">
        <f t="shared" si="23"/>
        <v>64749.999999999993</v>
      </c>
      <c r="N139" s="20">
        <f t="shared" si="25"/>
        <v>79750</v>
      </c>
      <c r="O139" s="66">
        <f>L139</f>
        <v>55500</v>
      </c>
      <c r="P139" s="20"/>
      <c r="Q139" s="21">
        <f t="shared" si="24"/>
        <v>64750</v>
      </c>
      <c r="R139" s="19" t="s">
        <v>801</v>
      </c>
      <c r="S139" s="21" t="s">
        <v>89</v>
      </c>
      <c r="T139" s="20" t="s">
        <v>71</v>
      </c>
      <c r="U139" s="9">
        <v>5282325462</v>
      </c>
      <c r="V139" s="46"/>
      <c r="W139" s="46"/>
      <c r="X139" s="46"/>
      <c r="Y139" s="46"/>
      <c r="Z139" s="67"/>
      <c r="AA139" s="13"/>
      <c r="AE139" s="13"/>
    </row>
    <row r="140" spans="1:31" s="26" customFormat="1" x14ac:dyDescent="0.6">
      <c r="A140" s="72">
        <v>138</v>
      </c>
      <c r="B140" s="29" t="s">
        <v>578</v>
      </c>
      <c r="C140" s="27" t="s">
        <v>674</v>
      </c>
      <c r="D140" s="28" t="s">
        <v>735</v>
      </c>
      <c r="E140" s="24">
        <v>3302200150841</v>
      </c>
      <c r="F140" s="27" t="s">
        <v>1308</v>
      </c>
      <c r="G140" s="18" t="s">
        <v>1164</v>
      </c>
      <c r="H140" s="20">
        <v>100000</v>
      </c>
      <c r="I140" s="20">
        <f t="shared" si="19"/>
        <v>7500</v>
      </c>
      <c r="J140" s="20">
        <f t="shared" si="20"/>
        <v>92500</v>
      </c>
      <c r="K140" s="20">
        <f t="shared" si="21"/>
        <v>32374.999999999996</v>
      </c>
      <c r="L140" s="224">
        <f t="shared" si="22"/>
        <v>27750</v>
      </c>
      <c r="M140" s="20">
        <f t="shared" si="23"/>
        <v>32374.999999999996</v>
      </c>
      <c r="N140" s="20">
        <f t="shared" si="25"/>
        <v>39875</v>
      </c>
      <c r="O140" s="66">
        <v>27750</v>
      </c>
      <c r="P140" s="20"/>
      <c r="Q140" s="21">
        <f t="shared" si="24"/>
        <v>32375</v>
      </c>
      <c r="R140" s="29" t="s">
        <v>578</v>
      </c>
      <c r="S140" s="21" t="s">
        <v>89</v>
      </c>
      <c r="T140" s="21" t="s">
        <v>71</v>
      </c>
      <c r="U140" s="10">
        <v>5282306819</v>
      </c>
      <c r="V140" s="47"/>
      <c r="W140" s="47"/>
      <c r="X140" s="47"/>
      <c r="Y140" s="47"/>
      <c r="Z140" s="49"/>
      <c r="AA140" s="13"/>
      <c r="AE140" s="13"/>
    </row>
    <row r="141" spans="1:31" s="26" customFormat="1" x14ac:dyDescent="0.6">
      <c r="A141" s="72">
        <v>139</v>
      </c>
      <c r="B141" s="29" t="s">
        <v>579</v>
      </c>
      <c r="C141" s="27" t="s">
        <v>676</v>
      </c>
      <c r="D141" s="28" t="s">
        <v>735</v>
      </c>
      <c r="E141" s="24">
        <v>4360700002189</v>
      </c>
      <c r="F141" s="27" t="s">
        <v>1309</v>
      </c>
      <c r="G141" s="18" t="s">
        <v>1164</v>
      </c>
      <c r="H141" s="20">
        <v>120000</v>
      </c>
      <c r="I141" s="20">
        <f t="shared" si="19"/>
        <v>9000</v>
      </c>
      <c r="J141" s="20">
        <f t="shared" si="20"/>
        <v>111000</v>
      </c>
      <c r="K141" s="20">
        <f t="shared" si="21"/>
        <v>38850</v>
      </c>
      <c r="L141" s="224">
        <f t="shared" si="22"/>
        <v>33300</v>
      </c>
      <c r="M141" s="20">
        <f t="shared" si="23"/>
        <v>38850</v>
      </c>
      <c r="N141" s="20">
        <f t="shared" si="25"/>
        <v>47850</v>
      </c>
      <c r="O141" s="66">
        <v>33300</v>
      </c>
      <c r="P141" s="20"/>
      <c r="Q141" s="21">
        <f t="shared" si="24"/>
        <v>38850</v>
      </c>
      <c r="R141" s="29" t="s">
        <v>579</v>
      </c>
      <c r="S141" s="21" t="s">
        <v>89</v>
      </c>
      <c r="T141" s="21" t="s">
        <v>71</v>
      </c>
      <c r="U141" s="10">
        <v>5282223345</v>
      </c>
      <c r="V141" s="47"/>
      <c r="W141" s="47"/>
      <c r="X141" s="47"/>
      <c r="Y141" s="47"/>
      <c r="Z141" s="49"/>
      <c r="AA141" s="13"/>
      <c r="AE141" s="13"/>
    </row>
    <row r="142" spans="1:31" s="26" customFormat="1" x14ac:dyDescent="0.6">
      <c r="A142" s="72">
        <v>140</v>
      </c>
      <c r="B142" s="80" t="s">
        <v>575</v>
      </c>
      <c r="C142" s="81" t="s">
        <v>670</v>
      </c>
      <c r="D142" s="82" t="s">
        <v>735</v>
      </c>
      <c r="E142" s="24">
        <v>3300901011781</v>
      </c>
      <c r="F142" s="27" t="s">
        <v>1310</v>
      </c>
      <c r="G142" s="18" t="s">
        <v>1164</v>
      </c>
      <c r="H142" s="20">
        <v>100000</v>
      </c>
      <c r="I142" s="20">
        <f t="shared" si="19"/>
        <v>7500</v>
      </c>
      <c r="J142" s="20">
        <f t="shared" si="20"/>
        <v>92500</v>
      </c>
      <c r="K142" s="20">
        <f t="shared" si="21"/>
        <v>32374.999999999996</v>
      </c>
      <c r="L142" s="224">
        <f t="shared" si="22"/>
        <v>27750</v>
      </c>
      <c r="M142" s="20">
        <f t="shared" si="23"/>
        <v>32374.999999999996</v>
      </c>
      <c r="N142" s="20">
        <f t="shared" si="25"/>
        <v>39875</v>
      </c>
      <c r="O142" s="66">
        <f>L142</f>
        <v>27750</v>
      </c>
      <c r="P142" s="20"/>
      <c r="Q142" s="21">
        <f t="shared" si="24"/>
        <v>32375</v>
      </c>
      <c r="R142" s="29" t="s">
        <v>173</v>
      </c>
      <c r="S142" s="21" t="s">
        <v>89</v>
      </c>
      <c r="T142" s="21" t="s">
        <v>71</v>
      </c>
      <c r="U142" s="10">
        <v>5282162840</v>
      </c>
      <c r="V142" s="47"/>
      <c r="W142" s="47"/>
      <c r="X142" s="47"/>
      <c r="Y142" s="47"/>
      <c r="Z142" s="49"/>
      <c r="AA142" s="13"/>
      <c r="AE142" s="13"/>
    </row>
    <row r="143" spans="1:31" s="26" customFormat="1" x14ac:dyDescent="0.6">
      <c r="A143" s="72">
        <v>141</v>
      </c>
      <c r="B143" s="19" t="s">
        <v>587</v>
      </c>
      <c r="C143" s="27" t="s">
        <v>685</v>
      </c>
      <c r="D143" s="8" t="s">
        <v>736</v>
      </c>
      <c r="E143" s="24">
        <v>3341000062360</v>
      </c>
      <c r="F143" s="7" t="s">
        <v>1311</v>
      </c>
      <c r="G143" s="18" t="s">
        <v>1164</v>
      </c>
      <c r="H143" s="20">
        <v>200000</v>
      </c>
      <c r="I143" s="20">
        <f t="shared" si="19"/>
        <v>15000</v>
      </c>
      <c r="J143" s="20">
        <f t="shared" si="20"/>
        <v>185000</v>
      </c>
      <c r="K143" s="20">
        <f t="shared" si="21"/>
        <v>64749.999999999993</v>
      </c>
      <c r="L143" s="224">
        <f t="shared" si="22"/>
        <v>55500</v>
      </c>
      <c r="M143" s="20">
        <f t="shared" si="23"/>
        <v>64749.999999999993</v>
      </c>
      <c r="N143" s="20">
        <f t="shared" si="25"/>
        <v>79750</v>
      </c>
      <c r="O143" s="20"/>
      <c r="P143" s="12"/>
      <c r="Q143" s="21">
        <f t="shared" si="24"/>
        <v>120250</v>
      </c>
      <c r="R143" s="19" t="s">
        <v>812</v>
      </c>
      <c r="S143" s="21" t="s">
        <v>89</v>
      </c>
      <c r="T143" s="20" t="s">
        <v>15</v>
      </c>
      <c r="U143" s="10">
        <v>3052489808</v>
      </c>
      <c r="V143" s="47"/>
      <c r="W143" s="47"/>
      <c r="X143" s="47"/>
      <c r="Y143" s="47"/>
      <c r="Z143" s="67"/>
      <c r="AA143" s="13"/>
      <c r="AE143" s="13"/>
    </row>
    <row r="144" spans="1:31" s="26" customFormat="1" x14ac:dyDescent="0.6">
      <c r="A144" s="72">
        <v>142</v>
      </c>
      <c r="B144" s="19" t="s">
        <v>592</v>
      </c>
      <c r="C144" s="27" t="s">
        <v>693</v>
      </c>
      <c r="D144" s="8" t="s">
        <v>736</v>
      </c>
      <c r="E144" s="24">
        <v>3330401658220</v>
      </c>
      <c r="F144" s="7" t="s">
        <v>1312</v>
      </c>
      <c r="G144" s="18" t="s">
        <v>1164</v>
      </c>
      <c r="H144" s="20">
        <v>160000</v>
      </c>
      <c r="I144" s="20">
        <f t="shared" si="19"/>
        <v>12000</v>
      </c>
      <c r="J144" s="20">
        <f t="shared" si="20"/>
        <v>148000</v>
      </c>
      <c r="K144" s="20">
        <f t="shared" si="21"/>
        <v>51800</v>
      </c>
      <c r="L144" s="224">
        <f t="shared" si="22"/>
        <v>44400</v>
      </c>
      <c r="M144" s="20">
        <f t="shared" si="23"/>
        <v>51800</v>
      </c>
      <c r="N144" s="20">
        <f t="shared" si="25"/>
        <v>63800</v>
      </c>
      <c r="O144" s="66">
        <f>L144</f>
        <v>44400</v>
      </c>
      <c r="P144" s="12"/>
      <c r="Q144" s="21">
        <f t="shared" si="24"/>
        <v>51800</v>
      </c>
      <c r="R144" s="19" t="s">
        <v>592</v>
      </c>
      <c r="S144" s="21" t="s">
        <v>89</v>
      </c>
      <c r="T144" s="20" t="s">
        <v>15</v>
      </c>
      <c r="U144" s="10">
        <v>3052815978</v>
      </c>
      <c r="V144" s="47"/>
      <c r="W144" s="47"/>
      <c r="X144" s="47"/>
      <c r="Y144" s="47"/>
      <c r="Z144" s="67"/>
      <c r="AA144" s="13"/>
      <c r="AE144" s="13"/>
    </row>
    <row r="145" spans="1:31" s="26" customFormat="1" x14ac:dyDescent="0.6">
      <c r="A145" s="72">
        <v>143</v>
      </c>
      <c r="B145" s="19" t="s">
        <v>584</v>
      </c>
      <c r="C145" s="8" t="s">
        <v>682</v>
      </c>
      <c r="D145" s="8" t="s">
        <v>736</v>
      </c>
      <c r="E145" s="24">
        <v>3340100299166</v>
      </c>
      <c r="F145" s="7" t="s">
        <v>1313</v>
      </c>
      <c r="G145" s="18" t="s">
        <v>1164</v>
      </c>
      <c r="H145" s="20">
        <v>200000</v>
      </c>
      <c r="I145" s="20">
        <f t="shared" si="19"/>
        <v>15000</v>
      </c>
      <c r="J145" s="20">
        <f t="shared" si="20"/>
        <v>185000</v>
      </c>
      <c r="K145" s="20">
        <f t="shared" si="21"/>
        <v>64749.999999999993</v>
      </c>
      <c r="L145" s="224">
        <f t="shared" si="22"/>
        <v>55500</v>
      </c>
      <c r="M145" s="20">
        <f t="shared" si="23"/>
        <v>64749.999999999993</v>
      </c>
      <c r="N145" s="20">
        <f t="shared" si="25"/>
        <v>79750</v>
      </c>
      <c r="O145" s="66">
        <v>55500</v>
      </c>
      <c r="P145" s="20"/>
      <c r="Q145" s="21">
        <f t="shared" si="24"/>
        <v>64750</v>
      </c>
      <c r="R145" s="20" t="s">
        <v>584</v>
      </c>
      <c r="S145" s="21" t="s">
        <v>89</v>
      </c>
      <c r="T145" s="20" t="s">
        <v>15</v>
      </c>
      <c r="U145" s="9">
        <v>3052504515</v>
      </c>
      <c r="V145" s="46"/>
      <c r="W145" s="46"/>
      <c r="X145" s="46"/>
      <c r="Y145" s="46"/>
      <c r="Z145" s="49"/>
      <c r="AA145" s="13"/>
      <c r="AE145" s="13"/>
    </row>
    <row r="146" spans="1:31" s="26" customFormat="1" x14ac:dyDescent="0.6">
      <c r="A146" s="72">
        <v>144</v>
      </c>
      <c r="B146" s="19" t="s">
        <v>583</v>
      </c>
      <c r="C146" s="8" t="s">
        <v>681</v>
      </c>
      <c r="D146" s="8" t="s">
        <v>736</v>
      </c>
      <c r="E146" s="24">
        <v>3349900873337</v>
      </c>
      <c r="F146" s="7" t="s">
        <v>1314</v>
      </c>
      <c r="G146" s="18" t="s">
        <v>1164</v>
      </c>
      <c r="H146" s="20">
        <v>100000</v>
      </c>
      <c r="I146" s="20">
        <f t="shared" si="19"/>
        <v>7500</v>
      </c>
      <c r="J146" s="20">
        <f t="shared" si="20"/>
        <v>92500</v>
      </c>
      <c r="K146" s="20">
        <f t="shared" si="21"/>
        <v>32374.999999999996</v>
      </c>
      <c r="L146" s="224">
        <f t="shared" si="22"/>
        <v>27750</v>
      </c>
      <c r="M146" s="20">
        <f t="shared" si="23"/>
        <v>32374.999999999996</v>
      </c>
      <c r="N146" s="20">
        <f t="shared" si="25"/>
        <v>39875</v>
      </c>
      <c r="O146" s="66">
        <v>27750</v>
      </c>
      <c r="P146" s="20"/>
      <c r="Q146" s="21">
        <f t="shared" si="24"/>
        <v>32375</v>
      </c>
      <c r="R146" s="20" t="s">
        <v>815</v>
      </c>
      <c r="S146" s="21" t="s">
        <v>89</v>
      </c>
      <c r="T146" s="20" t="s">
        <v>15</v>
      </c>
      <c r="U146" s="9">
        <v>3052489725</v>
      </c>
      <c r="V146" s="46"/>
      <c r="W146" s="46"/>
      <c r="X146" s="46"/>
      <c r="Y146" s="46"/>
      <c r="Z146" s="49"/>
      <c r="AA146" s="13"/>
      <c r="AE146" s="129"/>
    </row>
    <row r="147" spans="1:31" s="26" customFormat="1" x14ac:dyDescent="0.6">
      <c r="A147" s="72">
        <v>145</v>
      </c>
      <c r="B147" s="19" t="s">
        <v>585</v>
      </c>
      <c r="C147" s="27" t="s">
        <v>683</v>
      </c>
      <c r="D147" s="8" t="s">
        <v>736</v>
      </c>
      <c r="E147" s="24">
        <v>3341500897258</v>
      </c>
      <c r="F147" s="7" t="s">
        <v>1315</v>
      </c>
      <c r="G147" s="18" t="s">
        <v>1164</v>
      </c>
      <c r="H147" s="20">
        <v>200000</v>
      </c>
      <c r="I147" s="20">
        <f t="shared" si="19"/>
        <v>15000</v>
      </c>
      <c r="J147" s="20">
        <f t="shared" si="20"/>
        <v>185000</v>
      </c>
      <c r="K147" s="20">
        <f t="shared" si="21"/>
        <v>64749.999999999993</v>
      </c>
      <c r="L147" s="224">
        <f t="shared" si="22"/>
        <v>55500</v>
      </c>
      <c r="M147" s="20">
        <f t="shared" si="23"/>
        <v>64749.999999999993</v>
      </c>
      <c r="N147" s="20">
        <f t="shared" si="25"/>
        <v>79750</v>
      </c>
      <c r="O147" s="66">
        <v>55500</v>
      </c>
      <c r="P147" s="12">
        <v>64750</v>
      </c>
      <c r="Q147" s="21">
        <f t="shared" si="24"/>
        <v>0</v>
      </c>
      <c r="R147" s="19" t="s">
        <v>585</v>
      </c>
      <c r="S147" s="21" t="s">
        <v>89</v>
      </c>
      <c r="T147" s="20" t="s">
        <v>52</v>
      </c>
      <c r="U147" s="10">
        <v>5132209783</v>
      </c>
      <c r="V147" s="47"/>
      <c r="W147" s="47"/>
      <c r="X147" s="47"/>
      <c r="Y147" s="47"/>
      <c r="Z147" s="49"/>
      <c r="AA147" s="13"/>
    </row>
    <row r="148" spans="1:31" s="26" customFormat="1" x14ac:dyDescent="0.6">
      <c r="A148" s="72">
        <v>146</v>
      </c>
      <c r="B148" s="19" t="s">
        <v>591</v>
      </c>
      <c r="C148" s="27" t="s">
        <v>692</v>
      </c>
      <c r="D148" s="8" t="s">
        <v>736</v>
      </c>
      <c r="E148" s="24">
        <v>1480300101991</v>
      </c>
      <c r="F148" s="7" t="s">
        <v>1316</v>
      </c>
      <c r="G148" s="18" t="s">
        <v>1164</v>
      </c>
      <c r="H148" s="20">
        <v>200000</v>
      </c>
      <c r="I148" s="20">
        <f>+H148*7.5%</f>
        <v>15000</v>
      </c>
      <c r="J148" s="20">
        <f t="shared" si="20"/>
        <v>185000</v>
      </c>
      <c r="K148" s="20">
        <f t="shared" si="21"/>
        <v>64749.999999999993</v>
      </c>
      <c r="L148" s="224">
        <f t="shared" si="22"/>
        <v>55500</v>
      </c>
      <c r="M148" s="20">
        <f t="shared" si="23"/>
        <v>64749.999999999993</v>
      </c>
      <c r="N148" s="20">
        <f t="shared" si="25"/>
        <v>79750</v>
      </c>
      <c r="O148" s="20">
        <v>55500</v>
      </c>
      <c r="P148" s="12"/>
      <c r="Q148" s="21">
        <f t="shared" si="24"/>
        <v>64750</v>
      </c>
      <c r="R148" s="19" t="s">
        <v>591</v>
      </c>
      <c r="S148" s="21" t="s">
        <v>89</v>
      </c>
      <c r="T148" s="20" t="s">
        <v>15</v>
      </c>
      <c r="U148" s="10">
        <v>3052827718</v>
      </c>
      <c r="V148" s="47"/>
      <c r="W148" s="47"/>
      <c r="X148" s="47"/>
      <c r="Y148" s="47"/>
      <c r="Z148" s="67"/>
      <c r="AA148" s="13"/>
    </row>
    <row r="149" spans="1:31" s="26" customFormat="1" x14ac:dyDescent="0.6">
      <c r="A149" s="72">
        <v>147</v>
      </c>
      <c r="B149" s="19" t="s">
        <v>814</v>
      </c>
      <c r="C149" s="27" t="s">
        <v>684</v>
      </c>
      <c r="D149" s="8" t="s">
        <v>736</v>
      </c>
      <c r="E149" s="24">
        <v>3341500987222</v>
      </c>
      <c r="F149" s="7" t="s">
        <v>1317</v>
      </c>
      <c r="G149" s="18" t="s">
        <v>1164</v>
      </c>
      <c r="H149" s="20">
        <v>100000</v>
      </c>
      <c r="I149" s="20">
        <f t="shared" si="19"/>
        <v>7500</v>
      </c>
      <c r="J149" s="20">
        <f t="shared" si="20"/>
        <v>92500</v>
      </c>
      <c r="K149" s="20">
        <f t="shared" si="21"/>
        <v>32374.999999999996</v>
      </c>
      <c r="L149" s="224">
        <f t="shared" si="22"/>
        <v>27750</v>
      </c>
      <c r="M149" s="20">
        <f t="shared" si="23"/>
        <v>32374.999999999996</v>
      </c>
      <c r="N149" s="20">
        <f t="shared" si="25"/>
        <v>39875</v>
      </c>
      <c r="O149" s="20">
        <v>27750</v>
      </c>
      <c r="P149" s="12"/>
      <c r="Q149" s="21">
        <f t="shared" si="24"/>
        <v>32375</v>
      </c>
      <c r="R149" s="19" t="s">
        <v>586</v>
      </c>
      <c r="S149" s="21" t="s">
        <v>89</v>
      </c>
      <c r="T149" s="20" t="s">
        <v>15</v>
      </c>
      <c r="U149" s="10">
        <v>3052453846</v>
      </c>
      <c r="V149" s="47"/>
      <c r="W149" s="47"/>
      <c r="X149" s="47"/>
      <c r="Y149" s="47"/>
      <c r="Z149" s="67"/>
      <c r="AA149" s="13"/>
    </row>
    <row r="150" spans="1:31" s="26" customFormat="1" x14ac:dyDescent="0.6">
      <c r="A150" s="72">
        <v>148</v>
      </c>
      <c r="B150" s="19" t="s">
        <v>819</v>
      </c>
      <c r="C150" s="27" t="s">
        <v>694</v>
      </c>
      <c r="D150" s="8" t="s">
        <v>736</v>
      </c>
      <c r="E150" s="24">
        <v>3310700700309</v>
      </c>
      <c r="F150" s="7" t="s">
        <v>1318</v>
      </c>
      <c r="G150" s="18" t="s">
        <v>1164</v>
      </c>
      <c r="H150" s="20">
        <v>170000</v>
      </c>
      <c r="I150" s="20">
        <f t="shared" si="19"/>
        <v>12750</v>
      </c>
      <c r="J150" s="20">
        <f t="shared" si="20"/>
        <v>157250</v>
      </c>
      <c r="K150" s="20">
        <f t="shared" si="21"/>
        <v>55037.5</v>
      </c>
      <c r="L150" s="224">
        <f t="shared" si="22"/>
        <v>47175</v>
      </c>
      <c r="M150" s="20">
        <f t="shared" si="23"/>
        <v>55037.5</v>
      </c>
      <c r="N150" s="20">
        <f t="shared" si="25"/>
        <v>67787.5</v>
      </c>
      <c r="O150" s="66">
        <v>47175</v>
      </c>
      <c r="P150" s="12"/>
      <c r="Q150" s="21">
        <f t="shared" si="24"/>
        <v>55037.5</v>
      </c>
      <c r="R150" s="19" t="s">
        <v>820</v>
      </c>
      <c r="S150" s="21" t="s">
        <v>89</v>
      </c>
      <c r="T150" s="20" t="s">
        <v>15</v>
      </c>
      <c r="U150" s="10">
        <v>3052827700</v>
      </c>
      <c r="V150" s="47"/>
      <c r="W150" s="47"/>
      <c r="X150" s="47"/>
      <c r="Y150" s="47"/>
      <c r="Z150" s="49"/>
      <c r="AA150" s="13"/>
    </row>
    <row r="151" spans="1:31" s="26" customFormat="1" x14ac:dyDescent="0.6">
      <c r="A151" s="72">
        <v>149</v>
      </c>
      <c r="B151" s="19" t="s">
        <v>590</v>
      </c>
      <c r="C151" s="27" t="s">
        <v>691</v>
      </c>
      <c r="D151" s="8" t="s">
        <v>736</v>
      </c>
      <c r="E151" s="24">
        <v>3331300078954</v>
      </c>
      <c r="F151" s="7" t="s">
        <v>1319</v>
      </c>
      <c r="G151" s="18" t="s">
        <v>1164</v>
      </c>
      <c r="H151" s="20">
        <v>200000</v>
      </c>
      <c r="I151" s="20">
        <f t="shared" si="19"/>
        <v>15000</v>
      </c>
      <c r="J151" s="20">
        <f t="shared" si="20"/>
        <v>185000</v>
      </c>
      <c r="K151" s="20">
        <f t="shared" si="21"/>
        <v>64749.999999999993</v>
      </c>
      <c r="L151" s="224">
        <f t="shared" si="22"/>
        <v>55500</v>
      </c>
      <c r="M151" s="20">
        <f t="shared" si="23"/>
        <v>64749.999999999993</v>
      </c>
      <c r="N151" s="20">
        <f t="shared" si="25"/>
        <v>79750</v>
      </c>
      <c r="O151" s="66">
        <v>55500</v>
      </c>
      <c r="P151" s="12"/>
      <c r="Q151" s="21">
        <f t="shared" si="24"/>
        <v>64750</v>
      </c>
      <c r="R151" s="19" t="s">
        <v>590</v>
      </c>
      <c r="S151" s="21" t="s">
        <v>89</v>
      </c>
      <c r="T151" s="20" t="s">
        <v>15</v>
      </c>
      <c r="U151" s="10">
        <v>3052718057</v>
      </c>
      <c r="V151" s="47"/>
      <c r="W151" s="47"/>
      <c r="X151" s="47"/>
      <c r="Y151" s="47"/>
      <c r="Z151" s="67"/>
      <c r="AA151" s="13"/>
    </row>
    <row r="152" spans="1:31" s="26" customFormat="1" x14ac:dyDescent="0.6">
      <c r="A152" s="72">
        <v>150</v>
      </c>
      <c r="B152" s="19" t="s">
        <v>589</v>
      </c>
      <c r="C152" s="27" t="s">
        <v>688</v>
      </c>
      <c r="D152" s="8" t="s">
        <v>736</v>
      </c>
      <c r="E152" s="24">
        <v>3342100092667</v>
      </c>
      <c r="F152" s="7" t="s">
        <v>1320</v>
      </c>
      <c r="G152" s="18" t="s">
        <v>1164</v>
      </c>
      <c r="H152" s="20">
        <v>100000</v>
      </c>
      <c r="I152" s="20">
        <f t="shared" si="19"/>
        <v>7500</v>
      </c>
      <c r="J152" s="20">
        <f t="shared" si="20"/>
        <v>92500</v>
      </c>
      <c r="K152" s="20">
        <f t="shared" si="21"/>
        <v>32374.999999999996</v>
      </c>
      <c r="L152" s="224">
        <f t="shared" si="22"/>
        <v>27750</v>
      </c>
      <c r="M152" s="20">
        <f t="shared" si="23"/>
        <v>32374.999999999996</v>
      </c>
      <c r="N152" s="20">
        <f t="shared" si="25"/>
        <v>39875</v>
      </c>
      <c r="O152" s="127">
        <v>27750</v>
      </c>
      <c r="P152" s="12"/>
      <c r="Q152" s="21">
        <f t="shared" si="24"/>
        <v>32375</v>
      </c>
      <c r="R152" s="19" t="s">
        <v>818</v>
      </c>
      <c r="S152" s="21" t="s">
        <v>89</v>
      </c>
      <c r="T152" s="20" t="s">
        <v>15</v>
      </c>
      <c r="U152" s="10">
        <v>3052827692</v>
      </c>
      <c r="V152" s="46"/>
      <c r="W152" s="46"/>
      <c r="X152" s="47"/>
      <c r="Y152" s="47"/>
      <c r="Z152" s="49"/>
      <c r="AA152" s="13"/>
    </row>
    <row r="153" spans="1:31" s="26" customFormat="1" x14ac:dyDescent="0.6">
      <c r="A153" s="72">
        <v>151</v>
      </c>
      <c r="B153" s="78" t="s">
        <v>816</v>
      </c>
      <c r="C153" s="27" t="s">
        <v>687</v>
      </c>
      <c r="D153" s="8" t="s">
        <v>736</v>
      </c>
      <c r="E153" s="24">
        <v>3412000132091</v>
      </c>
      <c r="F153" s="7" t="s">
        <v>1321</v>
      </c>
      <c r="G153" s="18" t="s">
        <v>1164</v>
      </c>
      <c r="H153" s="20">
        <v>100000</v>
      </c>
      <c r="I153" s="20">
        <f t="shared" si="19"/>
        <v>7500</v>
      </c>
      <c r="J153" s="20">
        <f t="shared" si="20"/>
        <v>92500</v>
      </c>
      <c r="K153" s="20">
        <f t="shared" si="21"/>
        <v>32374.999999999996</v>
      </c>
      <c r="L153" s="224">
        <f t="shared" si="22"/>
        <v>27750</v>
      </c>
      <c r="M153" s="20">
        <f t="shared" si="23"/>
        <v>32374.999999999996</v>
      </c>
      <c r="N153" s="20">
        <f t="shared" si="25"/>
        <v>39875</v>
      </c>
      <c r="O153" s="66">
        <v>27750</v>
      </c>
      <c r="P153" s="12"/>
      <c r="Q153" s="21">
        <f t="shared" si="24"/>
        <v>32375</v>
      </c>
      <c r="R153" s="19" t="s">
        <v>817</v>
      </c>
      <c r="S153" s="21" t="s">
        <v>89</v>
      </c>
      <c r="T153" s="20" t="s">
        <v>15</v>
      </c>
      <c r="U153" s="10">
        <v>3052489527</v>
      </c>
      <c r="V153" s="47"/>
      <c r="W153" s="47"/>
      <c r="X153" s="47"/>
      <c r="Y153" s="47"/>
      <c r="Z153" s="49"/>
      <c r="AA153" s="13"/>
    </row>
    <row r="154" spans="1:31" s="26" customFormat="1" x14ac:dyDescent="0.6">
      <c r="A154" s="72">
        <v>152</v>
      </c>
      <c r="B154" s="19" t="s">
        <v>582</v>
      </c>
      <c r="C154" s="7" t="s">
        <v>680</v>
      </c>
      <c r="D154" s="8" t="s">
        <v>736</v>
      </c>
      <c r="E154" s="24">
        <v>5341600059781</v>
      </c>
      <c r="F154" s="7" t="s">
        <v>1322</v>
      </c>
      <c r="G154" s="18" t="s">
        <v>1164</v>
      </c>
      <c r="H154" s="20">
        <v>100000</v>
      </c>
      <c r="I154" s="20">
        <f t="shared" si="19"/>
        <v>7500</v>
      </c>
      <c r="J154" s="20">
        <f t="shared" si="20"/>
        <v>92500</v>
      </c>
      <c r="K154" s="20">
        <f t="shared" si="21"/>
        <v>32374.999999999996</v>
      </c>
      <c r="L154" s="224">
        <f t="shared" si="22"/>
        <v>27750</v>
      </c>
      <c r="M154" s="20">
        <f t="shared" si="23"/>
        <v>32374.999999999996</v>
      </c>
      <c r="N154" s="20">
        <f t="shared" si="25"/>
        <v>39875</v>
      </c>
      <c r="O154" s="66">
        <v>27750</v>
      </c>
      <c r="P154" s="20">
        <v>32375</v>
      </c>
      <c r="Q154" s="21">
        <f t="shared" si="24"/>
        <v>0</v>
      </c>
      <c r="R154" s="20" t="s">
        <v>582</v>
      </c>
      <c r="S154" s="21" t="s">
        <v>89</v>
      </c>
      <c r="T154" s="20" t="s">
        <v>52</v>
      </c>
      <c r="U154" s="9">
        <v>5132067702</v>
      </c>
      <c r="V154" s="46"/>
      <c r="W154" s="46"/>
      <c r="X154" s="46"/>
      <c r="Y154" s="46"/>
      <c r="Z154" s="49"/>
      <c r="AA154" s="13"/>
    </row>
    <row r="155" spans="1:31" s="26" customFormat="1" x14ac:dyDescent="0.6">
      <c r="A155" s="72">
        <v>153</v>
      </c>
      <c r="B155" s="19" t="s">
        <v>588</v>
      </c>
      <c r="C155" s="27" t="s">
        <v>686</v>
      </c>
      <c r="D155" s="8" t="s">
        <v>736</v>
      </c>
      <c r="E155" s="24">
        <v>3100600315901</v>
      </c>
      <c r="F155" s="7" t="s">
        <v>1323</v>
      </c>
      <c r="G155" s="18" t="s">
        <v>1164</v>
      </c>
      <c r="H155" s="20">
        <v>120000</v>
      </c>
      <c r="I155" s="20">
        <f t="shared" si="19"/>
        <v>9000</v>
      </c>
      <c r="J155" s="20">
        <f t="shared" si="20"/>
        <v>111000</v>
      </c>
      <c r="K155" s="20">
        <f t="shared" si="21"/>
        <v>38850</v>
      </c>
      <c r="L155" s="224">
        <f t="shared" si="22"/>
        <v>33300</v>
      </c>
      <c r="M155" s="20">
        <f t="shared" si="23"/>
        <v>38850</v>
      </c>
      <c r="N155" s="20">
        <f t="shared" si="25"/>
        <v>47850</v>
      </c>
      <c r="O155" s="66">
        <v>33300</v>
      </c>
      <c r="P155" s="12">
        <v>38850</v>
      </c>
      <c r="Q155" s="21">
        <f t="shared" si="24"/>
        <v>0</v>
      </c>
      <c r="R155" s="19" t="s">
        <v>813</v>
      </c>
      <c r="S155" s="21" t="s">
        <v>89</v>
      </c>
      <c r="T155" s="20" t="s">
        <v>15</v>
      </c>
      <c r="U155" s="10">
        <v>3052900796</v>
      </c>
      <c r="V155" s="47"/>
      <c r="W155" s="47"/>
      <c r="X155" s="47"/>
      <c r="Y155" s="47"/>
      <c r="Z155" s="49"/>
      <c r="AA155" s="13"/>
    </row>
    <row r="156" spans="1:31" s="26" customFormat="1" x14ac:dyDescent="0.6">
      <c r="A156" s="72">
        <v>154</v>
      </c>
      <c r="B156" s="29" t="s">
        <v>597</v>
      </c>
      <c r="C156" s="27" t="s">
        <v>702</v>
      </c>
      <c r="D156" s="8" t="s">
        <v>737</v>
      </c>
      <c r="E156" s="24">
        <v>3320100662287</v>
      </c>
      <c r="F156" s="7" t="s">
        <v>1324</v>
      </c>
      <c r="G156" s="18" t="s">
        <v>1164</v>
      </c>
      <c r="H156" s="20">
        <v>100000</v>
      </c>
      <c r="I156" s="20">
        <f t="shared" si="19"/>
        <v>7500</v>
      </c>
      <c r="J156" s="20">
        <f t="shared" si="20"/>
        <v>92500</v>
      </c>
      <c r="K156" s="20">
        <f t="shared" si="21"/>
        <v>32374.999999999996</v>
      </c>
      <c r="L156" s="224">
        <f t="shared" si="22"/>
        <v>27750</v>
      </c>
      <c r="M156" s="20">
        <f t="shared" si="23"/>
        <v>32374.999999999996</v>
      </c>
      <c r="N156" s="20">
        <f t="shared" si="25"/>
        <v>39875</v>
      </c>
      <c r="O156" s="20"/>
      <c r="P156" s="20"/>
      <c r="Q156" s="21">
        <f t="shared" si="24"/>
        <v>60125</v>
      </c>
      <c r="R156" s="29" t="s">
        <v>784</v>
      </c>
      <c r="S156" s="21" t="s">
        <v>89</v>
      </c>
      <c r="T156" s="21" t="s">
        <v>10</v>
      </c>
      <c r="U156" s="10">
        <v>4152102119</v>
      </c>
      <c r="V156" s="47"/>
      <c r="W156" s="47"/>
      <c r="X156" s="47"/>
      <c r="Y156" s="47"/>
      <c r="Z156" s="49"/>
      <c r="AA156" s="13"/>
    </row>
    <row r="157" spans="1:31" s="26" customFormat="1" x14ac:dyDescent="0.6">
      <c r="A157" s="72">
        <v>155</v>
      </c>
      <c r="B157" s="19" t="s">
        <v>179</v>
      </c>
      <c r="C157" s="27" t="s">
        <v>700</v>
      </c>
      <c r="D157" s="8" t="s">
        <v>737</v>
      </c>
      <c r="E157" s="24">
        <v>3320500810011</v>
      </c>
      <c r="F157" s="7" t="s">
        <v>1325</v>
      </c>
      <c r="G157" s="18" t="s">
        <v>1164</v>
      </c>
      <c r="H157" s="20">
        <v>100000</v>
      </c>
      <c r="I157" s="20">
        <f t="shared" si="19"/>
        <v>7500</v>
      </c>
      <c r="J157" s="20">
        <f t="shared" si="20"/>
        <v>92500</v>
      </c>
      <c r="K157" s="20">
        <f t="shared" si="21"/>
        <v>32374.999999999996</v>
      </c>
      <c r="L157" s="224">
        <f t="shared" si="22"/>
        <v>27750</v>
      </c>
      <c r="M157" s="20">
        <f t="shared" si="23"/>
        <v>32374.999999999996</v>
      </c>
      <c r="N157" s="20">
        <f t="shared" si="25"/>
        <v>39875</v>
      </c>
      <c r="O157" s="20"/>
      <c r="P157" s="20"/>
      <c r="Q157" s="21">
        <f t="shared" si="24"/>
        <v>60125</v>
      </c>
      <c r="R157" s="95" t="s">
        <v>180</v>
      </c>
      <c r="S157" s="21" t="s">
        <v>89</v>
      </c>
      <c r="T157" s="21" t="s">
        <v>177</v>
      </c>
      <c r="U157" s="10">
        <v>4152466407</v>
      </c>
      <c r="V157" s="47"/>
      <c r="W157" s="47"/>
      <c r="X157" s="47"/>
      <c r="Y157" s="47"/>
      <c r="Z157" s="67"/>
      <c r="AA157" s="13"/>
    </row>
    <row r="158" spans="1:31" s="26" customFormat="1" x14ac:dyDescent="0.6">
      <c r="A158" s="72">
        <v>156</v>
      </c>
      <c r="B158" s="29" t="s">
        <v>598</v>
      </c>
      <c r="C158" s="27" t="s">
        <v>703</v>
      </c>
      <c r="D158" s="8" t="s">
        <v>737</v>
      </c>
      <c r="E158" s="24">
        <v>3302000739930</v>
      </c>
      <c r="F158" s="7" t="s">
        <v>1326</v>
      </c>
      <c r="G158" s="18" t="s">
        <v>1164</v>
      </c>
      <c r="H158" s="20">
        <v>100000</v>
      </c>
      <c r="I158" s="20">
        <f t="shared" si="19"/>
        <v>7500</v>
      </c>
      <c r="J158" s="20">
        <f t="shared" si="20"/>
        <v>92500</v>
      </c>
      <c r="K158" s="20">
        <f t="shared" si="21"/>
        <v>32374.999999999996</v>
      </c>
      <c r="L158" s="224">
        <f t="shared" si="22"/>
        <v>27750</v>
      </c>
      <c r="M158" s="20">
        <f t="shared" si="23"/>
        <v>32374.999999999996</v>
      </c>
      <c r="N158" s="20">
        <f t="shared" si="25"/>
        <v>39875</v>
      </c>
      <c r="O158" s="66">
        <f>L158</f>
        <v>27750</v>
      </c>
      <c r="P158" s="20"/>
      <c r="Q158" s="21">
        <f t="shared" si="24"/>
        <v>32375</v>
      </c>
      <c r="R158" s="29" t="s">
        <v>598</v>
      </c>
      <c r="S158" s="21" t="s">
        <v>89</v>
      </c>
      <c r="T158" s="21" t="s">
        <v>177</v>
      </c>
      <c r="U158" s="10">
        <v>4152588150</v>
      </c>
      <c r="V158" s="47"/>
      <c r="W158" s="47"/>
      <c r="X158" s="47"/>
      <c r="Y158" s="47"/>
      <c r="Z158" s="67"/>
      <c r="AA158" s="13"/>
    </row>
    <row r="159" spans="1:31" s="26" customFormat="1" x14ac:dyDescent="0.6">
      <c r="A159" s="72">
        <v>157</v>
      </c>
      <c r="B159" s="29" t="s">
        <v>599</v>
      </c>
      <c r="C159" s="27" t="s">
        <v>704</v>
      </c>
      <c r="D159" s="8" t="s">
        <v>737</v>
      </c>
      <c r="E159" s="24">
        <v>3320100372297</v>
      </c>
      <c r="F159" s="7" t="s">
        <v>1327</v>
      </c>
      <c r="G159" s="18" t="s">
        <v>1164</v>
      </c>
      <c r="H159" s="20">
        <v>100000</v>
      </c>
      <c r="I159" s="20">
        <f t="shared" si="19"/>
        <v>7500</v>
      </c>
      <c r="J159" s="20">
        <f t="shared" si="20"/>
        <v>92500</v>
      </c>
      <c r="K159" s="20">
        <f t="shared" si="21"/>
        <v>32374.999999999996</v>
      </c>
      <c r="L159" s="224">
        <f t="shared" si="22"/>
        <v>27750</v>
      </c>
      <c r="M159" s="20">
        <f t="shared" si="23"/>
        <v>32374.999999999996</v>
      </c>
      <c r="N159" s="20">
        <f t="shared" si="25"/>
        <v>39875</v>
      </c>
      <c r="O159" s="20"/>
      <c r="P159" s="20"/>
      <c r="Q159" s="21">
        <f t="shared" si="24"/>
        <v>60125</v>
      </c>
      <c r="R159" s="29" t="s">
        <v>806</v>
      </c>
      <c r="S159" s="21" t="s">
        <v>89</v>
      </c>
      <c r="T159" s="21" t="s">
        <v>177</v>
      </c>
      <c r="U159" s="10">
        <v>4152301406</v>
      </c>
      <c r="V159" s="47"/>
      <c r="W159" s="47"/>
      <c r="X159" s="47"/>
      <c r="Y159" s="47"/>
      <c r="Z159" s="67"/>
      <c r="AA159" s="13"/>
    </row>
    <row r="160" spans="1:31" s="26" customFormat="1" x14ac:dyDescent="0.6">
      <c r="A160" s="72">
        <v>158</v>
      </c>
      <c r="B160" s="19" t="s">
        <v>596</v>
      </c>
      <c r="C160" s="27" t="s">
        <v>699</v>
      </c>
      <c r="D160" s="8" t="s">
        <v>737</v>
      </c>
      <c r="E160" s="24">
        <v>3600300590422</v>
      </c>
      <c r="F160" s="7" t="s">
        <v>1328</v>
      </c>
      <c r="G160" s="18" t="s">
        <v>1164</v>
      </c>
      <c r="H160" s="20">
        <v>140000</v>
      </c>
      <c r="I160" s="20">
        <f t="shared" si="19"/>
        <v>10500</v>
      </c>
      <c r="J160" s="20">
        <f t="shared" si="20"/>
        <v>129500</v>
      </c>
      <c r="K160" s="20">
        <f t="shared" si="21"/>
        <v>45325</v>
      </c>
      <c r="L160" s="224">
        <f t="shared" si="22"/>
        <v>38850</v>
      </c>
      <c r="M160" s="20">
        <f t="shared" si="23"/>
        <v>45325</v>
      </c>
      <c r="N160" s="20">
        <f t="shared" si="25"/>
        <v>55825</v>
      </c>
      <c r="O160" s="20"/>
      <c r="P160" s="20"/>
      <c r="Q160" s="21">
        <f t="shared" si="24"/>
        <v>84175</v>
      </c>
      <c r="R160" s="19" t="s">
        <v>95</v>
      </c>
      <c r="S160" s="21" t="s">
        <v>89</v>
      </c>
      <c r="T160" s="21" t="s">
        <v>10</v>
      </c>
      <c r="U160" s="10">
        <v>4152130185</v>
      </c>
      <c r="V160" s="47"/>
      <c r="W160" s="47"/>
      <c r="X160" s="47"/>
      <c r="Y160" s="47"/>
      <c r="Z160" s="67"/>
      <c r="AA160" s="13"/>
    </row>
    <row r="161" spans="1:27" s="26" customFormat="1" x14ac:dyDescent="0.6">
      <c r="A161" s="72">
        <v>159</v>
      </c>
      <c r="B161" s="19" t="s">
        <v>593</v>
      </c>
      <c r="C161" s="27" t="s">
        <v>695</v>
      </c>
      <c r="D161" s="8" t="s">
        <v>737</v>
      </c>
      <c r="E161" s="24">
        <v>3320200419481</v>
      </c>
      <c r="F161" s="7" t="s">
        <v>1329</v>
      </c>
      <c r="G161" s="18" t="s">
        <v>1164</v>
      </c>
      <c r="H161" s="20">
        <v>140000</v>
      </c>
      <c r="I161" s="20">
        <f t="shared" si="19"/>
        <v>10500</v>
      </c>
      <c r="J161" s="20">
        <f t="shared" si="20"/>
        <v>129500</v>
      </c>
      <c r="K161" s="20">
        <f t="shared" si="21"/>
        <v>45325</v>
      </c>
      <c r="L161" s="224">
        <f t="shared" si="22"/>
        <v>38850</v>
      </c>
      <c r="M161" s="20">
        <f t="shared" si="23"/>
        <v>45325</v>
      </c>
      <c r="N161" s="20">
        <f t="shared" si="25"/>
        <v>55825</v>
      </c>
      <c r="O161" s="20"/>
      <c r="P161" s="12"/>
      <c r="Q161" s="21">
        <f t="shared" si="24"/>
        <v>84175</v>
      </c>
      <c r="R161" s="19" t="s">
        <v>68</v>
      </c>
      <c r="S161" s="21" t="s">
        <v>89</v>
      </c>
      <c r="T161" s="20" t="s">
        <v>10</v>
      </c>
      <c r="U161" s="10">
        <v>4152264067</v>
      </c>
      <c r="V161" s="47"/>
      <c r="W161" s="47"/>
      <c r="X161" s="47"/>
      <c r="Y161" s="47"/>
      <c r="Z161" s="49"/>
      <c r="AA161" s="13"/>
    </row>
    <row r="162" spans="1:27" s="26" customFormat="1" x14ac:dyDescent="0.6">
      <c r="A162" s="72">
        <v>160</v>
      </c>
      <c r="B162" s="19" t="s">
        <v>178</v>
      </c>
      <c r="C162" s="27" t="s">
        <v>698</v>
      </c>
      <c r="D162" s="8" t="s">
        <v>737</v>
      </c>
      <c r="E162" s="24">
        <v>3320100038273</v>
      </c>
      <c r="F162" s="7" t="s">
        <v>1330</v>
      </c>
      <c r="G162" s="18" t="s">
        <v>1164</v>
      </c>
      <c r="H162" s="20">
        <v>140000</v>
      </c>
      <c r="I162" s="20">
        <f t="shared" si="19"/>
        <v>10500</v>
      </c>
      <c r="J162" s="20">
        <f t="shared" si="20"/>
        <v>129500</v>
      </c>
      <c r="K162" s="20">
        <f t="shared" si="21"/>
        <v>45325</v>
      </c>
      <c r="L162" s="224">
        <f t="shared" si="22"/>
        <v>38850</v>
      </c>
      <c r="M162" s="20">
        <f t="shared" si="23"/>
        <v>45325</v>
      </c>
      <c r="N162" s="20">
        <f t="shared" si="25"/>
        <v>55825</v>
      </c>
      <c r="O162" s="20"/>
      <c r="P162" s="20"/>
      <c r="Q162" s="21">
        <f t="shared" si="24"/>
        <v>84175</v>
      </c>
      <c r="R162" s="19" t="s">
        <v>802</v>
      </c>
      <c r="S162" s="21" t="s">
        <v>89</v>
      </c>
      <c r="T162" s="21" t="s">
        <v>177</v>
      </c>
      <c r="U162" s="10">
        <v>4152294379</v>
      </c>
      <c r="V162" s="47"/>
      <c r="W162" s="47"/>
      <c r="X162" s="47"/>
      <c r="Y162" s="47"/>
      <c r="Z162" s="67"/>
      <c r="AA162" s="13"/>
    </row>
    <row r="163" spans="1:27" s="26" customFormat="1" x14ac:dyDescent="0.6">
      <c r="A163" s="72">
        <v>161</v>
      </c>
      <c r="B163" s="19" t="s">
        <v>594</v>
      </c>
      <c r="C163" s="27" t="s">
        <v>696</v>
      </c>
      <c r="D163" s="8" t="s">
        <v>737</v>
      </c>
      <c r="E163" s="24">
        <v>3320900915511</v>
      </c>
      <c r="F163" s="7" t="s">
        <v>1331</v>
      </c>
      <c r="G163" s="18" t="s">
        <v>1164</v>
      </c>
      <c r="H163" s="20">
        <v>140000</v>
      </c>
      <c r="I163" s="20">
        <f t="shared" si="19"/>
        <v>10500</v>
      </c>
      <c r="J163" s="20">
        <f t="shared" si="20"/>
        <v>129500</v>
      </c>
      <c r="K163" s="20">
        <f t="shared" si="21"/>
        <v>45325</v>
      </c>
      <c r="L163" s="224">
        <f t="shared" si="22"/>
        <v>38850</v>
      </c>
      <c r="M163" s="20">
        <f t="shared" si="23"/>
        <v>45325</v>
      </c>
      <c r="N163" s="20">
        <f t="shared" si="25"/>
        <v>55825</v>
      </c>
      <c r="O163" s="66">
        <f>L163</f>
        <v>38850</v>
      </c>
      <c r="P163" s="12"/>
      <c r="Q163" s="21">
        <f t="shared" si="24"/>
        <v>45325</v>
      </c>
      <c r="R163" s="19" t="s">
        <v>594</v>
      </c>
      <c r="S163" s="21" t="s">
        <v>89</v>
      </c>
      <c r="T163" s="20" t="s">
        <v>10</v>
      </c>
      <c r="U163" s="10">
        <v>4152129443</v>
      </c>
      <c r="V163" s="47"/>
      <c r="W163" s="47"/>
      <c r="X163" s="47"/>
      <c r="Y163" s="47"/>
      <c r="Z163" s="49"/>
      <c r="AA163" s="13"/>
    </row>
    <row r="164" spans="1:27" s="26" customFormat="1" x14ac:dyDescent="0.6">
      <c r="A164" s="72">
        <v>162</v>
      </c>
      <c r="B164" s="19" t="s">
        <v>1038</v>
      </c>
      <c r="C164" s="27" t="s">
        <v>843</v>
      </c>
      <c r="D164" s="28" t="s">
        <v>33</v>
      </c>
      <c r="E164" s="24">
        <v>3310701074053</v>
      </c>
      <c r="F164" s="7" t="s">
        <v>1333</v>
      </c>
      <c r="G164" s="18" t="s">
        <v>1164</v>
      </c>
      <c r="H164" s="20">
        <v>100000</v>
      </c>
      <c r="I164" s="20">
        <f t="shared" si="19"/>
        <v>7500</v>
      </c>
      <c r="J164" s="20">
        <f t="shared" si="20"/>
        <v>92500</v>
      </c>
      <c r="K164" s="20">
        <f t="shared" si="21"/>
        <v>32374.999999999996</v>
      </c>
      <c r="L164" s="224">
        <f t="shared" si="22"/>
        <v>27750</v>
      </c>
      <c r="M164" s="20">
        <f t="shared" si="23"/>
        <v>32374.999999999996</v>
      </c>
      <c r="N164" s="20">
        <f t="shared" si="25"/>
        <v>39875</v>
      </c>
      <c r="O164" s="20"/>
      <c r="P164" s="12"/>
      <c r="Q164" s="21">
        <f t="shared" si="24"/>
        <v>60125</v>
      </c>
      <c r="R164" s="19" t="s">
        <v>1039</v>
      </c>
      <c r="S164" s="21" t="s">
        <v>89</v>
      </c>
      <c r="T164" s="20" t="s">
        <v>14</v>
      </c>
      <c r="U164" s="10">
        <v>1552088534</v>
      </c>
      <c r="V164" s="47"/>
      <c r="W164" s="47"/>
      <c r="X164" s="47"/>
      <c r="Y164" s="47"/>
      <c r="Z164" s="49"/>
      <c r="AA164" s="13"/>
    </row>
    <row r="165" spans="1:27" s="26" customFormat="1" x14ac:dyDescent="0.6">
      <c r="A165" s="72">
        <v>163</v>
      </c>
      <c r="B165" s="19" t="s">
        <v>1035</v>
      </c>
      <c r="C165" s="27" t="s">
        <v>842</v>
      </c>
      <c r="D165" s="28" t="s">
        <v>33</v>
      </c>
      <c r="E165" s="24">
        <v>3102200736839</v>
      </c>
      <c r="F165" s="7" t="s">
        <v>1334</v>
      </c>
      <c r="G165" s="18" t="s">
        <v>1164</v>
      </c>
      <c r="H165" s="20">
        <v>100000</v>
      </c>
      <c r="I165" s="20">
        <f t="shared" si="19"/>
        <v>7500</v>
      </c>
      <c r="J165" s="20">
        <f t="shared" si="20"/>
        <v>92500</v>
      </c>
      <c r="K165" s="20">
        <f t="shared" si="21"/>
        <v>32374.999999999996</v>
      </c>
      <c r="L165" s="224">
        <f t="shared" si="22"/>
        <v>27750</v>
      </c>
      <c r="M165" s="20">
        <f t="shared" si="23"/>
        <v>32374.999999999996</v>
      </c>
      <c r="N165" s="20">
        <f t="shared" si="25"/>
        <v>39875</v>
      </c>
      <c r="O165" s="66">
        <f>L165</f>
        <v>27750</v>
      </c>
      <c r="P165" s="20">
        <v>32375</v>
      </c>
      <c r="Q165" s="21">
        <f t="shared" si="24"/>
        <v>0</v>
      </c>
      <c r="R165" s="19" t="s">
        <v>1036</v>
      </c>
      <c r="S165" s="21" t="s">
        <v>89</v>
      </c>
      <c r="T165" s="20" t="s">
        <v>14</v>
      </c>
      <c r="U165" s="10">
        <v>1552131433</v>
      </c>
      <c r="V165" s="47"/>
      <c r="W165" s="47"/>
      <c r="X165" s="47"/>
      <c r="Y165" s="47"/>
      <c r="Z165" s="49"/>
      <c r="AA165" s="13"/>
    </row>
    <row r="166" spans="1:27" s="26" customFormat="1" x14ac:dyDescent="0.6">
      <c r="A166" s="72">
        <v>164</v>
      </c>
      <c r="B166" s="19" t="s">
        <v>1033</v>
      </c>
      <c r="C166" s="27" t="s">
        <v>840</v>
      </c>
      <c r="D166" s="28" t="s">
        <v>33</v>
      </c>
      <c r="E166" s="24">
        <v>3349900486147</v>
      </c>
      <c r="F166" s="7" t="s">
        <v>1335</v>
      </c>
      <c r="G166" s="18" t="s">
        <v>1164</v>
      </c>
      <c r="H166" s="20">
        <v>100000</v>
      </c>
      <c r="I166" s="20">
        <f t="shared" si="19"/>
        <v>7500</v>
      </c>
      <c r="J166" s="20">
        <f t="shared" si="20"/>
        <v>92500</v>
      </c>
      <c r="K166" s="20">
        <f t="shared" si="21"/>
        <v>32374.999999999996</v>
      </c>
      <c r="L166" s="224">
        <f t="shared" si="22"/>
        <v>27750</v>
      </c>
      <c r="M166" s="20">
        <f t="shared" si="23"/>
        <v>32374.999999999996</v>
      </c>
      <c r="N166" s="20">
        <f t="shared" si="25"/>
        <v>39875</v>
      </c>
      <c r="O166" s="20"/>
      <c r="P166" s="12"/>
      <c r="Q166" s="21">
        <f t="shared" si="24"/>
        <v>60125</v>
      </c>
      <c r="R166" s="19" t="s">
        <v>1034</v>
      </c>
      <c r="S166" s="21" t="s">
        <v>89</v>
      </c>
      <c r="T166" s="20" t="s">
        <v>14</v>
      </c>
      <c r="U166" s="10">
        <v>1552088542</v>
      </c>
      <c r="V166" s="47"/>
      <c r="W166" s="47"/>
      <c r="X166" s="47"/>
      <c r="Y166" s="47"/>
      <c r="Z166" s="49"/>
      <c r="AA166" s="13"/>
    </row>
    <row r="167" spans="1:27" s="26" customFormat="1" x14ac:dyDescent="0.6">
      <c r="A167" s="72">
        <v>165</v>
      </c>
      <c r="B167" s="19" t="s">
        <v>917</v>
      </c>
      <c r="C167" s="27" t="s">
        <v>841</v>
      </c>
      <c r="D167" s="28" t="s">
        <v>33</v>
      </c>
      <c r="E167" s="24">
        <v>3730600384193</v>
      </c>
      <c r="F167" s="7" t="s">
        <v>1336</v>
      </c>
      <c r="G167" s="18" t="s">
        <v>1164</v>
      </c>
      <c r="H167" s="20">
        <v>100000</v>
      </c>
      <c r="I167" s="20">
        <f t="shared" si="19"/>
        <v>7500</v>
      </c>
      <c r="J167" s="20">
        <f t="shared" si="20"/>
        <v>92500</v>
      </c>
      <c r="K167" s="20">
        <f t="shared" si="21"/>
        <v>32374.999999999996</v>
      </c>
      <c r="L167" s="224">
        <f t="shared" si="22"/>
        <v>27750</v>
      </c>
      <c r="M167" s="20">
        <f t="shared" si="23"/>
        <v>32374.999999999996</v>
      </c>
      <c r="N167" s="20">
        <f t="shared" si="25"/>
        <v>39875</v>
      </c>
      <c r="O167" s="66">
        <f>L167</f>
        <v>27750</v>
      </c>
      <c r="P167" s="12">
        <v>32375</v>
      </c>
      <c r="Q167" s="21">
        <f>+H167-N167-O167-P167</f>
        <v>0</v>
      </c>
      <c r="R167" s="19" t="s">
        <v>99</v>
      </c>
      <c r="S167" s="21" t="s">
        <v>89</v>
      </c>
      <c r="T167" s="20" t="s">
        <v>100</v>
      </c>
      <c r="U167" s="10">
        <v>1032085704</v>
      </c>
      <c r="V167" s="47"/>
      <c r="W167" s="47"/>
      <c r="X167" s="47"/>
      <c r="Y167" s="47"/>
      <c r="Z167" s="49"/>
      <c r="AA167" s="13"/>
    </row>
    <row r="168" spans="1:27" s="26" customFormat="1" x14ac:dyDescent="0.6">
      <c r="A168" s="72">
        <v>166</v>
      </c>
      <c r="B168" s="19" t="s">
        <v>918</v>
      </c>
      <c r="C168" s="27" t="s">
        <v>1032</v>
      </c>
      <c r="D168" s="28" t="s">
        <v>33</v>
      </c>
      <c r="E168" s="24">
        <v>3410700144286</v>
      </c>
      <c r="F168" s="7" t="s">
        <v>1337</v>
      </c>
      <c r="G168" s="18" t="s">
        <v>1164</v>
      </c>
      <c r="H168" s="20">
        <v>100000</v>
      </c>
      <c r="I168" s="20">
        <f t="shared" si="19"/>
        <v>7500</v>
      </c>
      <c r="J168" s="20">
        <f t="shared" si="20"/>
        <v>92500</v>
      </c>
      <c r="K168" s="20">
        <f t="shared" si="21"/>
        <v>32374.999999999996</v>
      </c>
      <c r="L168" s="224">
        <f t="shared" si="22"/>
        <v>27750</v>
      </c>
      <c r="M168" s="20">
        <f t="shared" si="23"/>
        <v>32374.999999999996</v>
      </c>
      <c r="N168" s="20">
        <f t="shared" si="25"/>
        <v>39875</v>
      </c>
      <c r="O168" s="20"/>
      <c r="P168" s="12"/>
      <c r="Q168" s="21">
        <f t="shared" si="24"/>
        <v>60125</v>
      </c>
      <c r="R168" s="19" t="s">
        <v>79</v>
      </c>
      <c r="S168" s="21" t="s">
        <v>89</v>
      </c>
      <c r="T168" s="20" t="s">
        <v>14</v>
      </c>
      <c r="U168" s="10">
        <v>1552090902</v>
      </c>
      <c r="V168" s="47"/>
      <c r="W168" s="47"/>
      <c r="X168" s="47"/>
      <c r="Y168" s="47"/>
      <c r="Z168" s="49"/>
      <c r="AA168" s="13"/>
    </row>
    <row r="169" spans="1:27" s="26" customFormat="1" x14ac:dyDescent="0.6">
      <c r="A169" s="72">
        <v>167</v>
      </c>
      <c r="B169" s="19" t="s">
        <v>1040</v>
      </c>
      <c r="C169" s="27" t="s">
        <v>845</v>
      </c>
      <c r="D169" s="28" t="s">
        <v>34</v>
      </c>
      <c r="E169" s="24">
        <v>3100500599657</v>
      </c>
      <c r="F169" s="97" t="s">
        <v>1338</v>
      </c>
      <c r="G169" s="18" t="s">
        <v>1164</v>
      </c>
      <c r="H169" s="20">
        <v>100000</v>
      </c>
      <c r="I169" s="20">
        <f t="shared" si="19"/>
        <v>7500</v>
      </c>
      <c r="J169" s="20">
        <f t="shared" si="20"/>
        <v>92500</v>
      </c>
      <c r="K169" s="20">
        <f t="shared" si="21"/>
        <v>32374.999999999996</v>
      </c>
      <c r="L169" s="224">
        <f t="shared" si="22"/>
        <v>27750</v>
      </c>
      <c r="M169" s="20">
        <f t="shared" si="23"/>
        <v>32374.999999999996</v>
      </c>
      <c r="N169" s="20">
        <f t="shared" si="25"/>
        <v>39875</v>
      </c>
      <c r="O169" s="20"/>
      <c r="P169" s="12"/>
      <c r="Q169" s="21">
        <f t="shared" si="24"/>
        <v>60125</v>
      </c>
      <c r="R169" s="19" t="s">
        <v>1041</v>
      </c>
      <c r="S169" s="21" t="s">
        <v>89</v>
      </c>
      <c r="T169" s="20" t="s">
        <v>14</v>
      </c>
      <c r="U169" s="10">
        <v>1552112441</v>
      </c>
      <c r="V169" s="47"/>
      <c r="W169" s="47"/>
      <c r="X169" s="47"/>
      <c r="Y169" s="47"/>
      <c r="Z169" s="49"/>
      <c r="AA169" s="13"/>
    </row>
    <row r="170" spans="1:27" s="26" customFormat="1" x14ac:dyDescent="0.6">
      <c r="A170" s="72">
        <v>168</v>
      </c>
      <c r="B170" s="19" t="s">
        <v>1042</v>
      </c>
      <c r="C170" s="27" t="s">
        <v>1043</v>
      </c>
      <c r="D170" s="8" t="s">
        <v>34</v>
      </c>
      <c r="E170" s="24">
        <v>3720101070215</v>
      </c>
      <c r="F170" s="7" t="s">
        <v>1339</v>
      </c>
      <c r="G170" s="18" t="s">
        <v>1164</v>
      </c>
      <c r="H170" s="20">
        <v>100000</v>
      </c>
      <c r="I170" s="20">
        <f t="shared" si="19"/>
        <v>7500</v>
      </c>
      <c r="J170" s="20">
        <f t="shared" si="20"/>
        <v>92500</v>
      </c>
      <c r="K170" s="20">
        <f t="shared" si="21"/>
        <v>32374.999999999996</v>
      </c>
      <c r="L170" s="224">
        <f t="shared" si="22"/>
        <v>27750</v>
      </c>
      <c r="M170" s="20">
        <f t="shared" si="23"/>
        <v>32374.999999999996</v>
      </c>
      <c r="N170" s="20">
        <f t="shared" si="25"/>
        <v>39875</v>
      </c>
      <c r="O170" s="20"/>
      <c r="P170" s="12"/>
      <c r="Q170" s="21">
        <f t="shared" si="24"/>
        <v>60125</v>
      </c>
      <c r="R170" s="19" t="s">
        <v>199</v>
      </c>
      <c r="S170" s="21" t="s">
        <v>89</v>
      </c>
      <c r="T170" s="20" t="s">
        <v>200</v>
      </c>
      <c r="U170" s="10">
        <v>202589701</v>
      </c>
      <c r="V170" s="47"/>
      <c r="W170" s="47"/>
      <c r="X170" s="47"/>
      <c r="Y170" s="47"/>
      <c r="Z170" s="49"/>
      <c r="AA170" s="13"/>
    </row>
    <row r="171" spans="1:27" s="26" customFormat="1" x14ac:dyDescent="0.6">
      <c r="A171" s="72">
        <v>169</v>
      </c>
      <c r="B171" s="19" t="s">
        <v>1046</v>
      </c>
      <c r="C171" s="7" t="s">
        <v>1049</v>
      </c>
      <c r="D171" s="8" t="s">
        <v>34</v>
      </c>
      <c r="E171" s="24">
        <v>3301300239877</v>
      </c>
      <c r="F171" s="7" t="s">
        <v>1340</v>
      </c>
      <c r="G171" s="18" t="s">
        <v>1164</v>
      </c>
      <c r="H171" s="20">
        <v>100000</v>
      </c>
      <c r="I171" s="20">
        <f>+H171*7.5%</f>
        <v>7500</v>
      </c>
      <c r="J171" s="20">
        <f t="shared" si="20"/>
        <v>92500</v>
      </c>
      <c r="K171" s="20">
        <f t="shared" si="21"/>
        <v>32374.999999999996</v>
      </c>
      <c r="L171" s="224">
        <f t="shared" si="22"/>
        <v>27750</v>
      </c>
      <c r="M171" s="20">
        <f t="shared" si="23"/>
        <v>32374.999999999996</v>
      </c>
      <c r="N171" s="20">
        <f t="shared" si="25"/>
        <v>39875</v>
      </c>
      <c r="O171" s="20"/>
      <c r="P171" s="20"/>
      <c r="Q171" s="21">
        <f t="shared" si="24"/>
        <v>60125</v>
      </c>
      <c r="R171" s="20" t="s">
        <v>1047</v>
      </c>
      <c r="S171" s="21" t="s">
        <v>89</v>
      </c>
      <c r="T171" s="20" t="s">
        <v>1048</v>
      </c>
      <c r="U171" s="9">
        <v>4572402081</v>
      </c>
      <c r="V171" s="46"/>
      <c r="W171" s="46"/>
      <c r="X171" s="46"/>
      <c r="Y171" s="46"/>
      <c r="Z171" s="49"/>
      <c r="AA171" s="13"/>
    </row>
    <row r="172" spans="1:27" s="26" customFormat="1" x14ac:dyDescent="0.6">
      <c r="A172" s="72">
        <v>170</v>
      </c>
      <c r="B172" s="19" t="s">
        <v>1050</v>
      </c>
      <c r="C172" s="7" t="s">
        <v>1051</v>
      </c>
      <c r="D172" s="8" t="s">
        <v>34</v>
      </c>
      <c r="E172" s="24">
        <v>3650800519221</v>
      </c>
      <c r="F172" s="7" t="s">
        <v>1611</v>
      </c>
      <c r="G172" s="18" t="s">
        <v>1164</v>
      </c>
      <c r="H172" s="20">
        <v>100000</v>
      </c>
      <c r="I172" s="20">
        <f t="shared" si="19"/>
        <v>7500</v>
      </c>
      <c r="J172" s="369">
        <f t="shared" si="20"/>
        <v>92500</v>
      </c>
      <c r="K172" s="369">
        <f t="shared" si="21"/>
        <v>32374.999999999996</v>
      </c>
      <c r="L172" s="224">
        <f t="shared" si="22"/>
        <v>27750</v>
      </c>
      <c r="M172" s="369">
        <f t="shared" si="23"/>
        <v>32374.999999999996</v>
      </c>
      <c r="N172" s="369">
        <f>+I172+K172</f>
        <v>39875</v>
      </c>
      <c r="O172" s="66">
        <f>L172</f>
        <v>27750</v>
      </c>
      <c r="P172" s="20">
        <v>32375</v>
      </c>
      <c r="Q172" s="21">
        <f>+H172-N172-O172-P172</f>
        <v>0</v>
      </c>
      <c r="R172" s="20" t="s">
        <v>1052</v>
      </c>
      <c r="S172" s="21" t="s">
        <v>89</v>
      </c>
      <c r="T172" s="20" t="s">
        <v>1053</v>
      </c>
      <c r="U172" s="9">
        <v>462381369</v>
      </c>
      <c r="V172" s="46"/>
      <c r="W172" s="46"/>
      <c r="X172" s="46"/>
      <c r="Y172" s="46"/>
      <c r="Z172" s="49"/>
      <c r="AA172" s="13"/>
    </row>
    <row r="173" spans="1:27" s="26" customFormat="1" x14ac:dyDescent="0.6">
      <c r="A173" s="72">
        <v>171</v>
      </c>
      <c r="B173" s="19" t="s">
        <v>1044</v>
      </c>
      <c r="C173" s="7" t="s">
        <v>846</v>
      </c>
      <c r="D173" s="8" t="s">
        <v>34</v>
      </c>
      <c r="E173" s="24">
        <v>3100400837653</v>
      </c>
      <c r="F173" s="7" t="s">
        <v>1342</v>
      </c>
      <c r="G173" s="18" t="s">
        <v>1164</v>
      </c>
      <c r="H173" s="20">
        <v>100000</v>
      </c>
      <c r="I173" s="20">
        <f t="shared" si="19"/>
        <v>7500</v>
      </c>
      <c r="J173" s="20">
        <f t="shared" si="20"/>
        <v>92500</v>
      </c>
      <c r="K173" s="20">
        <f t="shared" si="21"/>
        <v>32374.999999999996</v>
      </c>
      <c r="L173" s="224">
        <f t="shared" si="22"/>
        <v>27750</v>
      </c>
      <c r="M173" s="20">
        <f t="shared" si="23"/>
        <v>32374.999999999996</v>
      </c>
      <c r="N173" s="20">
        <f t="shared" si="25"/>
        <v>39875</v>
      </c>
      <c r="O173" s="20">
        <v>27750</v>
      </c>
      <c r="P173" s="20"/>
      <c r="Q173" s="21">
        <f t="shared" si="24"/>
        <v>32375</v>
      </c>
      <c r="R173" s="20" t="s">
        <v>1045</v>
      </c>
      <c r="S173" s="21" t="s">
        <v>89</v>
      </c>
      <c r="T173" s="20" t="s">
        <v>14</v>
      </c>
      <c r="U173" s="9">
        <v>1552088385</v>
      </c>
      <c r="V173" s="46"/>
      <c r="W173" s="46"/>
      <c r="X173" s="46"/>
      <c r="Y173" s="46"/>
      <c r="Z173" s="49"/>
      <c r="AA173" s="13"/>
    </row>
    <row r="174" spans="1:27" s="26" customFormat="1" x14ac:dyDescent="0.6">
      <c r="A174" s="72">
        <v>172</v>
      </c>
      <c r="B174" s="19" t="s">
        <v>919</v>
      </c>
      <c r="C174" s="27" t="s">
        <v>920</v>
      </c>
      <c r="D174" s="28" t="s">
        <v>34</v>
      </c>
      <c r="E174" s="24">
        <v>3720900982080</v>
      </c>
      <c r="F174" s="7" t="s">
        <v>1343</v>
      </c>
      <c r="G174" s="18" t="s">
        <v>1164</v>
      </c>
      <c r="H174" s="20">
        <v>220000</v>
      </c>
      <c r="I174" s="20">
        <f t="shared" si="19"/>
        <v>16500</v>
      </c>
      <c r="J174" s="20">
        <f t="shared" si="20"/>
        <v>203500</v>
      </c>
      <c r="K174" s="20">
        <f t="shared" si="21"/>
        <v>71225</v>
      </c>
      <c r="L174" s="224">
        <f t="shared" si="22"/>
        <v>61050</v>
      </c>
      <c r="M174" s="20">
        <f t="shared" si="23"/>
        <v>71225</v>
      </c>
      <c r="N174" s="20">
        <f t="shared" si="25"/>
        <v>87725</v>
      </c>
      <c r="O174" s="20"/>
      <c r="P174" s="12"/>
      <c r="Q174" s="21">
        <f t="shared" si="24"/>
        <v>132275</v>
      </c>
      <c r="R174" s="19" t="s">
        <v>919</v>
      </c>
      <c r="S174" s="21" t="s">
        <v>89</v>
      </c>
      <c r="T174" s="20" t="s">
        <v>14</v>
      </c>
      <c r="U174" s="10">
        <v>1552088377</v>
      </c>
      <c r="V174" s="47"/>
      <c r="W174" s="47"/>
      <c r="X174" s="47"/>
      <c r="Y174" s="47"/>
      <c r="Z174" s="49"/>
      <c r="AA174" s="13"/>
    </row>
    <row r="175" spans="1:27" s="26" customFormat="1" x14ac:dyDescent="0.6">
      <c r="A175" s="72">
        <v>173</v>
      </c>
      <c r="B175" s="19" t="s">
        <v>1344</v>
      </c>
      <c r="C175" s="27" t="s">
        <v>844</v>
      </c>
      <c r="D175" s="28" t="s">
        <v>34</v>
      </c>
      <c r="E175" s="24">
        <v>3490100220992</v>
      </c>
      <c r="F175" s="7" t="s">
        <v>1345</v>
      </c>
      <c r="G175" s="18" t="s">
        <v>1164</v>
      </c>
      <c r="H175" s="20">
        <v>150000</v>
      </c>
      <c r="I175" s="20">
        <f t="shared" si="19"/>
        <v>11250</v>
      </c>
      <c r="J175" s="20">
        <f t="shared" si="20"/>
        <v>138750</v>
      </c>
      <c r="K175" s="20">
        <f t="shared" si="21"/>
        <v>48562.5</v>
      </c>
      <c r="L175" s="224">
        <f t="shared" si="22"/>
        <v>41625</v>
      </c>
      <c r="M175" s="20">
        <f t="shared" si="23"/>
        <v>48562.5</v>
      </c>
      <c r="N175" s="20">
        <f t="shared" si="25"/>
        <v>59812.5</v>
      </c>
      <c r="O175" s="127">
        <v>41625</v>
      </c>
      <c r="P175" s="12"/>
      <c r="Q175" s="21">
        <f t="shared" si="24"/>
        <v>48562.5</v>
      </c>
      <c r="R175" s="19" t="s">
        <v>101</v>
      </c>
      <c r="S175" s="21" t="s">
        <v>89</v>
      </c>
      <c r="T175" s="20" t="s">
        <v>102</v>
      </c>
      <c r="U175" s="10">
        <v>197763543</v>
      </c>
      <c r="V175" s="47"/>
      <c r="W175" s="47"/>
      <c r="X175" s="47"/>
      <c r="Y175" s="47"/>
      <c r="Z175" s="98"/>
      <c r="AA175" s="13"/>
    </row>
    <row r="176" spans="1:27" s="26" customFormat="1" x14ac:dyDescent="0.6">
      <c r="A176" s="72">
        <v>174</v>
      </c>
      <c r="B176" s="29" t="s">
        <v>930</v>
      </c>
      <c r="C176" s="27" t="s">
        <v>1546</v>
      </c>
      <c r="D176" s="28" t="s">
        <v>37</v>
      </c>
      <c r="E176" s="24">
        <v>3841300039024</v>
      </c>
      <c r="F176" s="7" t="s">
        <v>1346</v>
      </c>
      <c r="G176" s="18" t="s">
        <v>1164</v>
      </c>
      <c r="H176" s="20">
        <v>100000</v>
      </c>
      <c r="I176" s="20">
        <f t="shared" si="19"/>
        <v>7500</v>
      </c>
      <c r="J176" s="20">
        <f t="shared" si="20"/>
        <v>92500</v>
      </c>
      <c r="K176" s="20">
        <f t="shared" si="21"/>
        <v>32374.999999999996</v>
      </c>
      <c r="L176" s="224">
        <f t="shared" si="22"/>
        <v>27750</v>
      </c>
      <c r="M176" s="20">
        <f t="shared" si="23"/>
        <v>32374.999999999996</v>
      </c>
      <c r="N176" s="20">
        <f t="shared" si="25"/>
        <v>39875</v>
      </c>
      <c r="O176" s="306">
        <v>27750</v>
      </c>
      <c r="P176" s="306">
        <v>32375</v>
      </c>
      <c r="Q176" s="21">
        <f t="shared" si="24"/>
        <v>0</v>
      </c>
      <c r="R176" s="29" t="s">
        <v>1018</v>
      </c>
      <c r="S176" s="21" t="s">
        <v>89</v>
      </c>
      <c r="T176" s="21" t="s">
        <v>1019</v>
      </c>
      <c r="U176" s="10">
        <v>1052166152</v>
      </c>
      <c r="V176" s="47"/>
      <c r="W176" s="47"/>
      <c r="X176" s="47"/>
      <c r="Y176" s="47"/>
      <c r="Z176" s="49"/>
      <c r="AA176" s="13"/>
    </row>
    <row r="177" spans="1:27" s="26" customFormat="1" x14ac:dyDescent="0.6">
      <c r="A177" s="72">
        <v>175</v>
      </c>
      <c r="B177" s="29" t="s">
        <v>928</v>
      </c>
      <c r="C177" s="27" t="s">
        <v>857</v>
      </c>
      <c r="D177" s="28" t="s">
        <v>37</v>
      </c>
      <c r="E177" s="24">
        <v>3102002574328</v>
      </c>
      <c r="F177" s="7" t="s">
        <v>1347</v>
      </c>
      <c r="G177" s="18" t="s">
        <v>1164</v>
      </c>
      <c r="H177" s="20">
        <v>100000</v>
      </c>
      <c r="I177" s="20">
        <f t="shared" si="19"/>
        <v>7500</v>
      </c>
      <c r="J177" s="20">
        <f t="shared" si="20"/>
        <v>92500</v>
      </c>
      <c r="K177" s="20">
        <f t="shared" si="21"/>
        <v>32374.999999999996</v>
      </c>
      <c r="L177" s="224">
        <f t="shared" si="22"/>
        <v>27750</v>
      </c>
      <c r="M177" s="20">
        <f t="shared" si="23"/>
        <v>32374.999999999996</v>
      </c>
      <c r="N177" s="20">
        <f t="shared" si="25"/>
        <v>39875</v>
      </c>
      <c r="O177" s="306">
        <v>27750</v>
      </c>
      <c r="P177" s="20"/>
      <c r="Q177" s="21">
        <f t="shared" si="24"/>
        <v>32375</v>
      </c>
      <c r="R177" s="29" t="s">
        <v>1020</v>
      </c>
      <c r="S177" s="21" t="s">
        <v>89</v>
      </c>
      <c r="T177" s="21" t="s">
        <v>1021</v>
      </c>
      <c r="U177" s="10">
        <v>2062343591</v>
      </c>
      <c r="V177" s="47"/>
      <c r="W177" s="47"/>
      <c r="X177" s="47"/>
      <c r="Y177" s="47"/>
      <c r="Z177" s="49"/>
      <c r="AA177" s="13"/>
    </row>
    <row r="178" spans="1:27" s="26" customFormat="1" x14ac:dyDescent="0.6">
      <c r="A178" s="72">
        <v>176</v>
      </c>
      <c r="B178" s="29" t="s">
        <v>927</v>
      </c>
      <c r="C178" s="27" t="s">
        <v>854</v>
      </c>
      <c r="D178" s="28" t="s">
        <v>37</v>
      </c>
      <c r="E178" s="24">
        <v>3361200226528</v>
      </c>
      <c r="F178" s="7" t="s">
        <v>1348</v>
      </c>
      <c r="G178" s="18" t="s">
        <v>1164</v>
      </c>
      <c r="H178" s="20">
        <v>150000</v>
      </c>
      <c r="I178" s="20">
        <f t="shared" si="19"/>
        <v>11250</v>
      </c>
      <c r="J178" s="20">
        <f t="shared" si="20"/>
        <v>138750</v>
      </c>
      <c r="K178" s="20">
        <f t="shared" si="21"/>
        <v>48562.5</v>
      </c>
      <c r="L178" s="224">
        <f t="shared" si="22"/>
        <v>41625</v>
      </c>
      <c r="M178" s="20">
        <f t="shared" si="23"/>
        <v>48562.5</v>
      </c>
      <c r="N178" s="20">
        <f t="shared" si="25"/>
        <v>59812.5</v>
      </c>
      <c r="O178" s="66">
        <v>41625</v>
      </c>
      <c r="P178" s="20"/>
      <c r="Q178" s="21">
        <f t="shared" si="24"/>
        <v>48562.5</v>
      </c>
      <c r="R178" s="29" t="s">
        <v>147</v>
      </c>
      <c r="S178" s="21" t="s">
        <v>89</v>
      </c>
      <c r="T178" s="21" t="s">
        <v>14</v>
      </c>
      <c r="U178" s="10">
        <v>1552091025</v>
      </c>
      <c r="V178" s="47"/>
      <c r="W178" s="47"/>
      <c r="X178" s="47"/>
      <c r="Y178" s="47"/>
      <c r="Z178" s="49"/>
      <c r="AA178" s="13"/>
    </row>
    <row r="179" spans="1:27" s="26" customFormat="1" x14ac:dyDescent="0.6">
      <c r="A179" s="72">
        <v>177</v>
      </c>
      <c r="B179" s="29" t="s">
        <v>1022</v>
      </c>
      <c r="C179" s="27" t="s">
        <v>859</v>
      </c>
      <c r="D179" s="28" t="s">
        <v>37</v>
      </c>
      <c r="E179" s="24">
        <v>4101500019048</v>
      </c>
      <c r="F179" s="7" t="s">
        <v>1349</v>
      </c>
      <c r="G179" s="18" t="s">
        <v>1164</v>
      </c>
      <c r="H179" s="20">
        <v>100000</v>
      </c>
      <c r="I179" s="20">
        <f t="shared" si="19"/>
        <v>7500</v>
      </c>
      <c r="J179" s="20">
        <f t="shared" si="20"/>
        <v>92500</v>
      </c>
      <c r="K179" s="20">
        <f t="shared" si="21"/>
        <v>32374.999999999996</v>
      </c>
      <c r="L179" s="224">
        <f t="shared" si="22"/>
        <v>27750</v>
      </c>
      <c r="M179" s="20">
        <f t="shared" si="23"/>
        <v>32374.999999999996</v>
      </c>
      <c r="N179" s="20">
        <f t="shared" si="25"/>
        <v>39875</v>
      </c>
      <c r="O179" s="343">
        <v>27750</v>
      </c>
      <c r="P179" s="343">
        <v>32375</v>
      </c>
      <c r="Q179" s="21">
        <f t="shared" si="24"/>
        <v>0</v>
      </c>
      <c r="R179" s="29" t="s">
        <v>1023</v>
      </c>
      <c r="S179" s="21" t="s">
        <v>89</v>
      </c>
      <c r="T179" s="21" t="s">
        <v>1024</v>
      </c>
      <c r="U179" s="10">
        <v>1292136395</v>
      </c>
      <c r="V179" s="47"/>
      <c r="W179" s="47"/>
      <c r="X179" s="47"/>
      <c r="Y179" s="47"/>
      <c r="Z179" s="49"/>
      <c r="AA179" s="13"/>
    </row>
    <row r="180" spans="1:27" s="26" customFormat="1" x14ac:dyDescent="0.6">
      <c r="A180" s="72">
        <v>178</v>
      </c>
      <c r="B180" s="29" t="s">
        <v>1015</v>
      </c>
      <c r="C180" s="27" t="s">
        <v>855</v>
      </c>
      <c r="D180" s="28" t="s">
        <v>37</v>
      </c>
      <c r="E180" s="24">
        <v>3102200028320</v>
      </c>
      <c r="F180" s="7" t="s">
        <v>1350</v>
      </c>
      <c r="G180" s="18" t="s">
        <v>1164</v>
      </c>
      <c r="H180" s="20">
        <v>200000</v>
      </c>
      <c r="I180" s="20">
        <f t="shared" si="19"/>
        <v>15000</v>
      </c>
      <c r="J180" s="20">
        <f t="shared" si="20"/>
        <v>185000</v>
      </c>
      <c r="K180" s="20">
        <f t="shared" si="21"/>
        <v>64749.999999999993</v>
      </c>
      <c r="L180" s="224">
        <f t="shared" si="22"/>
        <v>55500</v>
      </c>
      <c r="M180" s="20">
        <f t="shared" si="23"/>
        <v>64749.999999999993</v>
      </c>
      <c r="N180" s="20">
        <f t="shared" si="25"/>
        <v>79750</v>
      </c>
      <c r="O180" s="20">
        <v>55500</v>
      </c>
      <c r="P180" s="20"/>
      <c r="Q180" s="21">
        <f t="shared" si="24"/>
        <v>64750</v>
      </c>
      <c r="R180" s="29" t="s">
        <v>1016</v>
      </c>
      <c r="S180" s="21" t="s">
        <v>89</v>
      </c>
      <c r="T180" s="21" t="s">
        <v>1017</v>
      </c>
      <c r="U180" s="10">
        <v>2242529507</v>
      </c>
      <c r="V180" s="47"/>
      <c r="W180" s="47"/>
      <c r="X180" s="47"/>
      <c r="Y180" s="47"/>
      <c r="Z180" s="49"/>
      <c r="AA180" s="13"/>
    </row>
    <row r="181" spans="1:27" s="26" customFormat="1" x14ac:dyDescent="0.6">
      <c r="A181" s="72">
        <v>179</v>
      </c>
      <c r="B181" s="29" t="s">
        <v>926</v>
      </c>
      <c r="C181" s="27" t="s">
        <v>853</v>
      </c>
      <c r="D181" s="28" t="s">
        <v>37</v>
      </c>
      <c r="E181" s="24">
        <v>3120600606043</v>
      </c>
      <c r="F181" s="27" t="s">
        <v>1351</v>
      </c>
      <c r="G181" s="18" t="s">
        <v>1164</v>
      </c>
      <c r="H181" s="20">
        <v>200000</v>
      </c>
      <c r="I181" s="20">
        <f t="shared" si="19"/>
        <v>15000</v>
      </c>
      <c r="J181" s="20">
        <f t="shared" si="20"/>
        <v>185000</v>
      </c>
      <c r="K181" s="20">
        <f t="shared" si="21"/>
        <v>64749.999999999993</v>
      </c>
      <c r="L181" s="224">
        <f t="shared" si="22"/>
        <v>55500</v>
      </c>
      <c r="M181" s="20">
        <f t="shared" si="23"/>
        <v>64749.999999999993</v>
      </c>
      <c r="N181" s="20">
        <f t="shared" si="25"/>
        <v>79750</v>
      </c>
      <c r="O181" s="66">
        <v>55500</v>
      </c>
      <c r="P181" s="20">
        <v>64750</v>
      </c>
      <c r="Q181" s="21">
        <f t="shared" si="24"/>
        <v>0</v>
      </c>
      <c r="R181" s="29" t="s">
        <v>198</v>
      </c>
      <c r="S181" s="21" t="s">
        <v>89</v>
      </c>
      <c r="T181" s="21" t="s">
        <v>85</v>
      </c>
      <c r="U181" s="10">
        <v>1912211347</v>
      </c>
      <c r="V181" s="47"/>
      <c r="W181" s="47"/>
      <c r="X181" s="47"/>
      <c r="Y181" s="47"/>
      <c r="Z181" s="49"/>
      <c r="AA181" s="13"/>
    </row>
    <row r="182" spans="1:27" s="26" customFormat="1" x14ac:dyDescent="0.6">
      <c r="A182" s="72">
        <v>180</v>
      </c>
      <c r="B182" s="29" t="s">
        <v>1029</v>
      </c>
      <c r="C182" s="27" t="s">
        <v>1030</v>
      </c>
      <c r="D182" s="28" t="s">
        <v>1</v>
      </c>
      <c r="E182" s="24">
        <v>3102100428300</v>
      </c>
      <c r="F182" s="7" t="s">
        <v>1352</v>
      </c>
      <c r="G182" s="18" t="s">
        <v>1164</v>
      </c>
      <c r="H182" s="20">
        <v>100000</v>
      </c>
      <c r="I182" s="20">
        <f t="shared" si="19"/>
        <v>7500</v>
      </c>
      <c r="J182" s="20">
        <f t="shared" si="20"/>
        <v>92500</v>
      </c>
      <c r="K182" s="20">
        <f t="shared" si="21"/>
        <v>32374.999999999996</v>
      </c>
      <c r="L182" s="224">
        <f t="shared" si="22"/>
        <v>27750</v>
      </c>
      <c r="M182" s="20">
        <f t="shared" si="23"/>
        <v>32374.999999999996</v>
      </c>
      <c r="N182" s="20">
        <f t="shared" si="25"/>
        <v>39875</v>
      </c>
      <c r="O182" s="20"/>
      <c r="P182" s="20"/>
      <c r="Q182" s="21">
        <f t="shared" si="24"/>
        <v>60125</v>
      </c>
      <c r="R182" s="29" t="s">
        <v>1031</v>
      </c>
      <c r="S182" s="21" t="s">
        <v>89</v>
      </c>
      <c r="T182" s="21" t="s">
        <v>14</v>
      </c>
      <c r="U182" s="10">
        <v>1552088682</v>
      </c>
      <c r="V182" s="47"/>
      <c r="W182" s="47"/>
      <c r="X182" s="47"/>
      <c r="Y182" s="47"/>
      <c r="Z182" s="49"/>
      <c r="AA182" s="13"/>
    </row>
    <row r="183" spans="1:27" s="26" customFormat="1" x14ac:dyDescent="0.6">
      <c r="A183" s="72">
        <v>181</v>
      </c>
      <c r="B183" s="29" t="s">
        <v>931</v>
      </c>
      <c r="C183" s="27" t="s">
        <v>860</v>
      </c>
      <c r="D183" s="28" t="s">
        <v>1</v>
      </c>
      <c r="E183" s="24">
        <v>3330900763860</v>
      </c>
      <c r="F183" s="7" t="s">
        <v>1353</v>
      </c>
      <c r="G183" s="18" t="s">
        <v>1164</v>
      </c>
      <c r="H183" s="20">
        <v>100000</v>
      </c>
      <c r="I183" s="20">
        <f t="shared" si="19"/>
        <v>7500</v>
      </c>
      <c r="J183" s="20">
        <f t="shared" si="20"/>
        <v>92500</v>
      </c>
      <c r="K183" s="20">
        <f t="shared" si="21"/>
        <v>32374.999999999996</v>
      </c>
      <c r="L183" s="224">
        <f t="shared" si="22"/>
        <v>27750</v>
      </c>
      <c r="M183" s="20">
        <f t="shared" si="23"/>
        <v>32374.999999999996</v>
      </c>
      <c r="N183" s="20">
        <f t="shared" si="25"/>
        <v>39875</v>
      </c>
      <c r="O183" s="20"/>
      <c r="P183" s="20"/>
      <c r="Q183" s="21">
        <f t="shared" si="24"/>
        <v>60125</v>
      </c>
      <c r="R183" s="29" t="s">
        <v>931</v>
      </c>
      <c r="S183" s="21" t="s">
        <v>89</v>
      </c>
      <c r="T183" s="21" t="s">
        <v>141</v>
      </c>
      <c r="U183" s="10">
        <v>2092251996</v>
      </c>
      <c r="V183" s="47"/>
      <c r="W183" s="47"/>
      <c r="X183" s="47"/>
      <c r="Y183" s="47"/>
      <c r="Z183" s="49"/>
      <c r="AA183" s="13"/>
    </row>
    <row r="184" spans="1:27" s="26" customFormat="1" x14ac:dyDescent="0.6">
      <c r="A184" s="72">
        <v>182</v>
      </c>
      <c r="B184" s="29" t="s">
        <v>933</v>
      </c>
      <c r="C184" s="27" t="s">
        <v>1025</v>
      </c>
      <c r="D184" s="28" t="s">
        <v>1</v>
      </c>
      <c r="E184" s="24">
        <v>3310800226277</v>
      </c>
      <c r="F184" s="7" t="s">
        <v>1354</v>
      </c>
      <c r="G184" s="18" t="s">
        <v>1164</v>
      </c>
      <c r="H184" s="20">
        <v>100000</v>
      </c>
      <c r="I184" s="20">
        <f t="shared" si="19"/>
        <v>7500</v>
      </c>
      <c r="J184" s="20">
        <f t="shared" si="20"/>
        <v>92500</v>
      </c>
      <c r="K184" s="20">
        <f t="shared" si="21"/>
        <v>32374.999999999996</v>
      </c>
      <c r="L184" s="224">
        <f t="shared" si="22"/>
        <v>27750</v>
      </c>
      <c r="M184" s="20">
        <f t="shared" si="23"/>
        <v>32374.999999999996</v>
      </c>
      <c r="N184" s="20">
        <f t="shared" si="25"/>
        <v>39875</v>
      </c>
      <c r="O184" s="127">
        <v>27750</v>
      </c>
      <c r="P184" s="20">
        <v>32375</v>
      </c>
      <c r="Q184" s="21">
        <f t="shared" si="24"/>
        <v>0</v>
      </c>
      <c r="R184" s="29" t="s">
        <v>109</v>
      </c>
      <c r="S184" s="21" t="s">
        <v>89</v>
      </c>
      <c r="T184" s="20" t="s">
        <v>195</v>
      </c>
      <c r="U184" s="10">
        <v>1422315927</v>
      </c>
      <c r="V184" s="47"/>
      <c r="W184" s="47"/>
      <c r="X184" s="47"/>
      <c r="Y184" s="47"/>
      <c r="Z184" s="49"/>
      <c r="AA184" s="13"/>
    </row>
    <row r="185" spans="1:27" s="26" customFormat="1" x14ac:dyDescent="0.6">
      <c r="A185" s="72">
        <v>183</v>
      </c>
      <c r="B185" s="29" t="s">
        <v>932</v>
      </c>
      <c r="C185" s="27" t="s">
        <v>861</v>
      </c>
      <c r="D185" s="28" t="s">
        <v>1</v>
      </c>
      <c r="E185" s="24">
        <v>3809900341209</v>
      </c>
      <c r="F185" s="7" t="s">
        <v>1355</v>
      </c>
      <c r="G185" s="18" t="s">
        <v>1164</v>
      </c>
      <c r="H185" s="20">
        <v>200000</v>
      </c>
      <c r="I185" s="20">
        <f t="shared" si="19"/>
        <v>15000</v>
      </c>
      <c r="J185" s="20">
        <f t="shared" si="20"/>
        <v>185000</v>
      </c>
      <c r="K185" s="20">
        <f t="shared" si="21"/>
        <v>64749.999999999993</v>
      </c>
      <c r="L185" s="224">
        <f t="shared" si="22"/>
        <v>55500</v>
      </c>
      <c r="M185" s="20">
        <f t="shared" si="23"/>
        <v>64749.999999999993</v>
      </c>
      <c r="N185" s="20">
        <f t="shared" si="25"/>
        <v>79750</v>
      </c>
      <c r="O185" s="20">
        <v>55500</v>
      </c>
      <c r="P185" s="20">
        <v>64749.999999999993</v>
      </c>
      <c r="Q185" s="21">
        <f t="shared" si="24"/>
        <v>0</v>
      </c>
      <c r="R185" s="20" t="s">
        <v>196</v>
      </c>
      <c r="S185" s="21" t="s">
        <v>89</v>
      </c>
      <c r="T185" s="20" t="s">
        <v>197</v>
      </c>
      <c r="U185" s="9">
        <v>432690717</v>
      </c>
      <c r="V185" s="47"/>
      <c r="W185" s="47"/>
      <c r="X185" s="47"/>
      <c r="Y185" s="47"/>
      <c r="Z185" s="49"/>
      <c r="AA185" s="13"/>
    </row>
    <row r="186" spans="1:27" s="26" customFormat="1" x14ac:dyDescent="0.6">
      <c r="A186" s="72">
        <v>184</v>
      </c>
      <c r="B186" s="29" t="s">
        <v>934</v>
      </c>
      <c r="C186" s="27" t="s">
        <v>863</v>
      </c>
      <c r="D186" s="28" t="s">
        <v>1</v>
      </c>
      <c r="E186" s="24">
        <v>4102200021897</v>
      </c>
      <c r="F186" s="7" t="s">
        <v>1356</v>
      </c>
      <c r="G186" s="18" t="s">
        <v>1164</v>
      </c>
      <c r="H186" s="20">
        <v>100000</v>
      </c>
      <c r="I186" s="20">
        <f t="shared" si="19"/>
        <v>7500</v>
      </c>
      <c r="J186" s="20">
        <f t="shared" si="20"/>
        <v>92500</v>
      </c>
      <c r="K186" s="20">
        <f t="shared" si="21"/>
        <v>32374.999999999996</v>
      </c>
      <c r="L186" s="224">
        <f t="shared" si="22"/>
        <v>27750</v>
      </c>
      <c r="M186" s="20">
        <f t="shared" si="23"/>
        <v>32374.999999999996</v>
      </c>
      <c r="N186" s="20">
        <f t="shared" si="25"/>
        <v>39875</v>
      </c>
      <c r="O186" s="127">
        <v>27750</v>
      </c>
      <c r="P186" s="20"/>
      <c r="Q186" s="21">
        <f t="shared" si="24"/>
        <v>32375</v>
      </c>
      <c r="R186" s="29" t="s">
        <v>1026</v>
      </c>
      <c r="S186" s="21" t="s">
        <v>89</v>
      </c>
      <c r="T186" s="21" t="s">
        <v>14</v>
      </c>
      <c r="U186" s="10">
        <v>1552088765</v>
      </c>
      <c r="V186" s="47"/>
      <c r="W186" s="47"/>
      <c r="X186" s="47"/>
      <c r="Y186" s="47"/>
      <c r="Z186" s="49"/>
      <c r="AA186" s="13"/>
    </row>
    <row r="187" spans="1:27" s="26" customFormat="1" x14ac:dyDescent="0.6">
      <c r="A187" s="72">
        <v>185</v>
      </c>
      <c r="B187" s="29" t="s">
        <v>1027</v>
      </c>
      <c r="C187" s="27" t="s">
        <v>862</v>
      </c>
      <c r="D187" s="28" t="s">
        <v>1</v>
      </c>
      <c r="E187" s="24">
        <v>3500900594802</v>
      </c>
      <c r="F187" s="7" t="s">
        <v>1357</v>
      </c>
      <c r="G187" s="18" t="s">
        <v>1164</v>
      </c>
      <c r="H187" s="20">
        <v>110000</v>
      </c>
      <c r="I187" s="20">
        <f t="shared" si="19"/>
        <v>8250</v>
      </c>
      <c r="J187" s="20">
        <f t="shared" si="20"/>
        <v>101750</v>
      </c>
      <c r="K187" s="20">
        <f t="shared" si="21"/>
        <v>35612.5</v>
      </c>
      <c r="L187" s="224">
        <f t="shared" si="22"/>
        <v>30525</v>
      </c>
      <c r="M187" s="20">
        <f t="shared" si="23"/>
        <v>35612.5</v>
      </c>
      <c r="N187" s="20">
        <f t="shared" si="25"/>
        <v>43862.5</v>
      </c>
      <c r="O187" s="66">
        <v>30525</v>
      </c>
      <c r="P187" s="20"/>
      <c r="Q187" s="21">
        <f t="shared" si="24"/>
        <v>35612.5</v>
      </c>
      <c r="R187" s="29" t="s">
        <v>1028</v>
      </c>
      <c r="S187" s="21" t="s">
        <v>89</v>
      </c>
      <c r="T187" s="20" t="s">
        <v>14</v>
      </c>
      <c r="U187" s="10">
        <v>1552090514</v>
      </c>
      <c r="V187" s="47"/>
      <c r="W187" s="47"/>
      <c r="X187" s="47"/>
      <c r="Y187" s="47"/>
      <c r="Z187" s="49"/>
      <c r="AA187" s="13"/>
    </row>
    <row r="188" spans="1:27" s="26" customFormat="1" x14ac:dyDescent="0.6">
      <c r="A188" s="72">
        <v>186</v>
      </c>
      <c r="B188" s="29" t="s">
        <v>925</v>
      </c>
      <c r="C188" s="27" t="s">
        <v>1062</v>
      </c>
      <c r="D188" s="28" t="s">
        <v>7</v>
      </c>
      <c r="E188" s="24">
        <v>3801500222396</v>
      </c>
      <c r="F188" s="7" t="s">
        <v>1359</v>
      </c>
      <c r="G188" s="18" t="s">
        <v>1164</v>
      </c>
      <c r="H188" s="20">
        <v>120000</v>
      </c>
      <c r="I188" s="20">
        <f t="shared" si="19"/>
        <v>9000</v>
      </c>
      <c r="J188" s="20">
        <f t="shared" si="20"/>
        <v>111000</v>
      </c>
      <c r="K188" s="20">
        <f t="shared" si="21"/>
        <v>38850</v>
      </c>
      <c r="L188" s="224">
        <f t="shared" si="22"/>
        <v>33300</v>
      </c>
      <c r="M188" s="20">
        <f t="shared" si="23"/>
        <v>38850</v>
      </c>
      <c r="N188" s="20">
        <f t="shared" si="25"/>
        <v>47850</v>
      </c>
      <c r="O188" s="66">
        <v>33300</v>
      </c>
      <c r="P188" s="20"/>
      <c r="Q188" s="21">
        <f t="shared" si="24"/>
        <v>38850</v>
      </c>
      <c r="R188" s="77" t="s">
        <v>1063</v>
      </c>
      <c r="S188" s="83" t="s">
        <v>89</v>
      </c>
      <c r="T188" s="83" t="s">
        <v>14</v>
      </c>
      <c r="U188" s="10">
        <v>1552089037</v>
      </c>
      <c r="V188" s="47"/>
      <c r="W188" s="47"/>
      <c r="X188" s="47"/>
      <c r="Y188" s="47"/>
      <c r="Z188" s="49"/>
      <c r="AA188" s="13"/>
    </row>
    <row r="189" spans="1:27" s="26" customFormat="1" x14ac:dyDescent="0.6">
      <c r="A189" s="72">
        <v>187</v>
      </c>
      <c r="B189" s="19" t="s">
        <v>923</v>
      </c>
      <c r="C189" s="7" t="s">
        <v>850</v>
      </c>
      <c r="D189" s="8" t="s">
        <v>7</v>
      </c>
      <c r="E189" s="24">
        <v>5309990032074</v>
      </c>
      <c r="F189" s="7" t="s">
        <v>1360</v>
      </c>
      <c r="G189" s="18" t="s">
        <v>1164</v>
      </c>
      <c r="H189" s="20">
        <v>200000</v>
      </c>
      <c r="I189" s="20">
        <f t="shared" si="19"/>
        <v>15000</v>
      </c>
      <c r="J189" s="20">
        <f t="shared" si="20"/>
        <v>185000</v>
      </c>
      <c r="K189" s="20">
        <f t="shared" si="21"/>
        <v>64749.999999999993</v>
      </c>
      <c r="L189" s="224">
        <f t="shared" si="22"/>
        <v>55500</v>
      </c>
      <c r="M189" s="20">
        <f t="shared" si="23"/>
        <v>64749.999999999993</v>
      </c>
      <c r="N189" s="20">
        <f t="shared" si="25"/>
        <v>79750</v>
      </c>
      <c r="O189" s="20"/>
      <c r="P189" s="20"/>
      <c r="Q189" s="21">
        <f t="shared" si="24"/>
        <v>120250</v>
      </c>
      <c r="R189" s="20" t="s">
        <v>1054</v>
      </c>
      <c r="S189" s="21" t="s">
        <v>89</v>
      </c>
      <c r="T189" s="20" t="s">
        <v>1055</v>
      </c>
      <c r="U189" s="9">
        <v>2582058125</v>
      </c>
      <c r="V189" s="46"/>
      <c r="W189" s="46"/>
      <c r="X189" s="46"/>
      <c r="Y189" s="46"/>
      <c r="Z189" s="67"/>
      <c r="AA189" s="13"/>
    </row>
    <row r="190" spans="1:27" s="26" customFormat="1" x14ac:dyDescent="0.6">
      <c r="A190" s="72">
        <v>188</v>
      </c>
      <c r="B190" s="19" t="s">
        <v>1059</v>
      </c>
      <c r="C190" s="7" t="s">
        <v>847</v>
      </c>
      <c r="D190" s="8" t="s">
        <v>7</v>
      </c>
      <c r="E190" s="24">
        <v>1809900054980</v>
      </c>
      <c r="F190" s="7" t="s">
        <v>1361</v>
      </c>
      <c r="G190" s="18" t="s">
        <v>1164</v>
      </c>
      <c r="H190" s="20">
        <v>220000</v>
      </c>
      <c r="I190" s="20">
        <f>+H190*7.5%</f>
        <v>16500</v>
      </c>
      <c r="J190" s="20">
        <f t="shared" si="20"/>
        <v>203500</v>
      </c>
      <c r="K190" s="20">
        <f t="shared" si="21"/>
        <v>71225</v>
      </c>
      <c r="L190" s="224">
        <f t="shared" si="22"/>
        <v>61050</v>
      </c>
      <c r="M190" s="20">
        <f t="shared" si="23"/>
        <v>71225</v>
      </c>
      <c r="N190" s="20">
        <f t="shared" si="25"/>
        <v>87725</v>
      </c>
      <c r="O190" s="20">
        <v>61050</v>
      </c>
      <c r="P190" s="20">
        <v>71225</v>
      </c>
      <c r="Q190" s="21">
        <f t="shared" si="24"/>
        <v>0</v>
      </c>
      <c r="R190" s="20" t="s">
        <v>118</v>
      </c>
      <c r="S190" s="21" t="s">
        <v>89</v>
      </c>
      <c r="T190" s="20" t="s">
        <v>119</v>
      </c>
      <c r="U190" s="9">
        <v>6332182739</v>
      </c>
      <c r="V190" s="46"/>
      <c r="W190" s="46"/>
      <c r="X190" s="46"/>
      <c r="Y190" s="46"/>
      <c r="Z190" s="49"/>
      <c r="AA190" s="13"/>
    </row>
    <row r="191" spans="1:27" s="26" customFormat="1" x14ac:dyDescent="0.6">
      <c r="A191" s="72">
        <v>189</v>
      </c>
      <c r="B191" s="29" t="s">
        <v>1056</v>
      </c>
      <c r="C191" s="27" t="s">
        <v>1057</v>
      </c>
      <c r="D191" s="28" t="s">
        <v>7</v>
      </c>
      <c r="E191" s="24">
        <v>3320700986539</v>
      </c>
      <c r="F191" s="7" t="s">
        <v>1362</v>
      </c>
      <c r="G191" s="18" t="s">
        <v>1164</v>
      </c>
      <c r="H191" s="20">
        <v>200000</v>
      </c>
      <c r="I191" s="20">
        <f t="shared" si="19"/>
        <v>15000</v>
      </c>
      <c r="J191" s="20">
        <f t="shared" si="20"/>
        <v>185000</v>
      </c>
      <c r="K191" s="20">
        <f t="shared" si="21"/>
        <v>64749.999999999993</v>
      </c>
      <c r="L191" s="224">
        <f t="shared" si="22"/>
        <v>55500</v>
      </c>
      <c r="M191" s="20">
        <f t="shared" si="23"/>
        <v>64749.999999999993</v>
      </c>
      <c r="N191" s="20">
        <f t="shared" si="25"/>
        <v>79750</v>
      </c>
      <c r="O191" s="20">
        <v>55500</v>
      </c>
      <c r="P191" s="20">
        <v>64750</v>
      </c>
      <c r="Q191" s="21">
        <f t="shared" si="24"/>
        <v>0</v>
      </c>
      <c r="R191" s="29" t="s">
        <v>1058</v>
      </c>
      <c r="S191" s="21" t="s">
        <v>89</v>
      </c>
      <c r="T191" s="21" t="s">
        <v>14</v>
      </c>
      <c r="U191" s="10">
        <v>1552089144</v>
      </c>
      <c r="V191" s="47"/>
      <c r="W191" s="47"/>
      <c r="X191" s="47"/>
      <c r="Y191" s="47"/>
      <c r="Z191" s="49"/>
      <c r="AA191" s="13"/>
    </row>
    <row r="192" spans="1:27" s="26" customFormat="1" x14ac:dyDescent="0.6">
      <c r="A192" s="72">
        <v>190</v>
      </c>
      <c r="B192" s="19" t="s">
        <v>921</v>
      </c>
      <c r="C192" s="7" t="s">
        <v>848</v>
      </c>
      <c r="D192" s="8" t="s">
        <v>7</v>
      </c>
      <c r="E192" s="24">
        <v>3100603208227</v>
      </c>
      <c r="F192" s="7" t="s">
        <v>1358</v>
      </c>
      <c r="G192" s="18" t="s">
        <v>1164</v>
      </c>
      <c r="H192" s="20">
        <v>200000</v>
      </c>
      <c r="I192" s="20">
        <f t="shared" si="19"/>
        <v>15000</v>
      </c>
      <c r="J192" s="20">
        <f t="shared" si="20"/>
        <v>185000</v>
      </c>
      <c r="K192" s="20">
        <f t="shared" si="21"/>
        <v>64749.999999999993</v>
      </c>
      <c r="L192" s="224">
        <f t="shared" si="22"/>
        <v>55500</v>
      </c>
      <c r="M192" s="20">
        <f t="shared" si="23"/>
        <v>64749.999999999993</v>
      </c>
      <c r="N192" s="20">
        <f t="shared" si="25"/>
        <v>79750</v>
      </c>
      <c r="O192" s="66">
        <v>55500</v>
      </c>
      <c r="P192" s="20">
        <v>64750</v>
      </c>
      <c r="Q192" s="21">
        <f t="shared" si="24"/>
        <v>0</v>
      </c>
      <c r="R192" s="20" t="s">
        <v>87</v>
      </c>
      <c r="S192" s="21" t="s">
        <v>89</v>
      </c>
      <c r="T192" s="20" t="s">
        <v>76</v>
      </c>
      <c r="U192" s="9">
        <v>2152541641</v>
      </c>
      <c r="V192" s="46"/>
      <c r="W192" s="46"/>
      <c r="X192" s="46"/>
      <c r="Y192" s="46"/>
      <c r="Z192" s="49"/>
      <c r="AA192" s="13"/>
    </row>
    <row r="193" spans="1:27" s="26" customFormat="1" x14ac:dyDescent="0.6">
      <c r="A193" s="72">
        <v>191</v>
      </c>
      <c r="B193" s="19" t="s">
        <v>922</v>
      </c>
      <c r="C193" s="7" t="s">
        <v>849</v>
      </c>
      <c r="D193" s="8" t="s">
        <v>7</v>
      </c>
      <c r="E193" s="24">
        <v>3320800167467</v>
      </c>
      <c r="F193" s="7" t="s">
        <v>1363</v>
      </c>
      <c r="G193" s="18" t="s">
        <v>1164</v>
      </c>
      <c r="H193" s="20">
        <v>170000</v>
      </c>
      <c r="I193" s="20">
        <f t="shared" si="19"/>
        <v>12750</v>
      </c>
      <c r="J193" s="20">
        <f t="shared" si="20"/>
        <v>157250</v>
      </c>
      <c r="K193" s="20">
        <f t="shared" si="21"/>
        <v>55037.5</v>
      </c>
      <c r="L193" s="224">
        <f t="shared" si="22"/>
        <v>47175</v>
      </c>
      <c r="M193" s="20">
        <f t="shared" si="23"/>
        <v>55037.5</v>
      </c>
      <c r="N193" s="20">
        <f t="shared" si="25"/>
        <v>67787.5</v>
      </c>
      <c r="O193" s="20">
        <v>47175</v>
      </c>
      <c r="P193" s="20"/>
      <c r="Q193" s="21">
        <f t="shared" si="24"/>
        <v>55037.5</v>
      </c>
      <c r="R193" s="20" t="s">
        <v>922</v>
      </c>
      <c r="S193" s="21" t="s">
        <v>89</v>
      </c>
      <c r="T193" s="20" t="s">
        <v>14</v>
      </c>
      <c r="U193" s="9">
        <v>1552089060</v>
      </c>
      <c r="V193" s="46"/>
      <c r="W193" s="46"/>
      <c r="X193" s="46"/>
      <c r="Y193" s="46"/>
      <c r="Z193" s="49"/>
      <c r="AA193" s="13"/>
    </row>
    <row r="194" spans="1:27" s="26" customFormat="1" x14ac:dyDescent="0.6">
      <c r="A194" s="72">
        <v>192</v>
      </c>
      <c r="B194" s="42" t="s">
        <v>957</v>
      </c>
      <c r="C194" s="27" t="s">
        <v>912</v>
      </c>
      <c r="D194" s="28" t="s">
        <v>837</v>
      </c>
      <c r="E194" s="24">
        <v>3710100916501</v>
      </c>
      <c r="F194" s="27" t="s">
        <v>1368</v>
      </c>
      <c r="G194" s="18" t="s">
        <v>1164</v>
      </c>
      <c r="H194" s="20">
        <v>75000</v>
      </c>
      <c r="I194" s="20">
        <f t="shared" si="19"/>
        <v>5625</v>
      </c>
      <c r="J194" s="20">
        <f t="shared" si="20"/>
        <v>69375</v>
      </c>
      <c r="K194" s="20">
        <f t="shared" si="21"/>
        <v>24281.25</v>
      </c>
      <c r="L194" s="224">
        <f t="shared" si="22"/>
        <v>20812.5</v>
      </c>
      <c r="M194" s="20">
        <f t="shared" si="23"/>
        <v>24281.25</v>
      </c>
      <c r="N194" s="20">
        <f t="shared" si="25"/>
        <v>29906.25</v>
      </c>
      <c r="O194" s="66">
        <v>20812.5</v>
      </c>
      <c r="P194" s="20"/>
      <c r="Q194" s="21">
        <f t="shared" si="24"/>
        <v>24281.25</v>
      </c>
      <c r="R194" s="29" t="s">
        <v>1066</v>
      </c>
      <c r="S194" s="21" t="s">
        <v>89</v>
      </c>
      <c r="T194" s="21" t="s">
        <v>14</v>
      </c>
      <c r="U194" s="10">
        <v>1552086637</v>
      </c>
      <c r="V194" s="47"/>
      <c r="W194" s="47"/>
      <c r="X194" s="47"/>
      <c r="Y194" s="47"/>
      <c r="Z194" s="49"/>
      <c r="AA194" s="13"/>
    </row>
    <row r="195" spans="1:27" s="26" customFormat="1" x14ac:dyDescent="0.6">
      <c r="A195" s="72">
        <v>193</v>
      </c>
      <c r="B195" s="29" t="s">
        <v>956</v>
      </c>
      <c r="C195" s="27" t="s">
        <v>911</v>
      </c>
      <c r="D195" s="28" t="s">
        <v>836</v>
      </c>
      <c r="E195" s="24">
        <v>3700400029136</v>
      </c>
      <c r="F195" s="27" t="s">
        <v>1369</v>
      </c>
      <c r="G195" s="18" t="s">
        <v>1164</v>
      </c>
      <c r="H195" s="20">
        <v>75000</v>
      </c>
      <c r="I195" s="20">
        <f t="shared" ref="I195:I206" si="26">+H195*7.5%</f>
        <v>5625</v>
      </c>
      <c r="J195" s="20">
        <f t="shared" ref="J195:J206" si="27">+H195-I195</f>
        <v>69375</v>
      </c>
      <c r="K195" s="20">
        <f t="shared" ref="K195:K206" si="28">+J195*35%</f>
        <v>24281.25</v>
      </c>
      <c r="L195" s="224">
        <f t="shared" ref="L195:L206" si="29">+J195*30%</f>
        <v>20812.5</v>
      </c>
      <c r="M195" s="20">
        <f t="shared" ref="M195:M206" si="30">+J195*35%</f>
        <v>24281.25</v>
      </c>
      <c r="N195" s="20">
        <f t="shared" si="25"/>
        <v>29906.25</v>
      </c>
      <c r="O195" s="20">
        <v>20812.5</v>
      </c>
      <c r="P195" s="20"/>
      <c r="Q195" s="21">
        <f t="shared" ref="Q195:Q258" si="31">+H195-N195-O195-P195</f>
        <v>24281.25</v>
      </c>
      <c r="R195" s="29" t="s">
        <v>1065</v>
      </c>
      <c r="S195" s="21" t="s">
        <v>89</v>
      </c>
      <c r="T195" s="21" t="s">
        <v>77</v>
      </c>
      <c r="U195" s="10">
        <v>5102080206</v>
      </c>
      <c r="V195" s="47"/>
      <c r="W195" s="47"/>
      <c r="X195" s="47"/>
      <c r="Y195" s="47"/>
      <c r="Z195" s="49"/>
      <c r="AA195" s="13"/>
    </row>
    <row r="196" spans="1:27" s="26" customFormat="1" x14ac:dyDescent="0.6">
      <c r="A196" s="72">
        <v>194</v>
      </c>
      <c r="B196" s="29" t="s">
        <v>958</v>
      </c>
      <c r="C196" s="27" t="s">
        <v>1069</v>
      </c>
      <c r="D196" s="28" t="s">
        <v>58</v>
      </c>
      <c r="E196" s="24">
        <v>3310701227577</v>
      </c>
      <c r="F196" s="27" t="s">
        <v>1370</v>
      </c>
      <c r="G196" s="18" t="s">
        <v>1164</v>
      </c>
      <c r="H196" s="20">
        <v>320000</v>
      </c>
      <c r="I196" s="20">
        <f t="shared" si="26"/>
        <v>24000</v>
      </c>
      <c r="J196" s="20">
        <f t="shared" si="27"/>
        <v>296000</v>
      </c>
      <c r="K196" s="20">
        <f t="shared" si="28"/>
        <v>103600</v>
      </c>
      <c r="L196" s="224">
        <f t="shared" si="29"/>
        <v>88800</v>
      </c>
      <c r="M196" s="20">
        <f t="shared" si="30"/>
        <v>103600</v>
      </c>
      <c r="N196" s="20">
        <f t="shared" ref="N196:N259" si="32">+I196+K196</f>
        <v>127600</v>
      </c>
      <c r="O196" s="20">
        <v>88800</v>
      </c>
      <c r="P196" s="20"/>
      <c r="Q196" s="21">
        <f t="shared" si="31"/>
        <v>103600</v>
      </c>
      <c r="R196" s="29" t="s">
        <v>1064</v>
      </c>
      <c r="S196" s="21" t="s">
        <v>89</v>
      </c>
      <c r="T196" s="21" t="s">
        <v>14</v>
      </c>
      <c r="U196" s="10">
        <v>1552089342</v>
      </c>
      <c r="V196" s="47"/>
      <c r="W196" s="47"/>
      <c r="X196" s="47"/>
      <c r="Y196" s="47"/>
      <c r="Z196" s="49"/>
      <c r="AA196" s="13"/>
    </row>
    <row r="197" spans="1:27" s="26" customFormat="1" x14ac:dyDescent="0.6">
      <c r="A197" s="72">
        <v>195</v>
      </c>
      <c r="B197" s="29" t="s">
        <v>959</v>
      </c>
      <c r="C197" s="27" t="s">
        <v>915</v>
      </c>
      <c r="D197" s="28" t="s">
        <v>58</v>
      </c>
      <c r="E197" s="24">
        <v>3100504457661</v>
      </c>
      <c r="F197" s="27" t="s">
        <v>1371</v>
      </c>
      <c r="G197" s="18" t="s">
        <v>1164</v>
      </c>
      <c r="H197" s="20">
        <v>200000</v>
      </c>
      <c r="I197" s="20">
        <f t="shared" si="26"/>
        <v>15000</v>
      </c>
      <c r="J197" s="20">
        <f t="shared" si="27"/>
        <v>185000</v>
      </c>
      <c r="K197" s="20">
        <f t="shared" si="28"/>
        <v>64749.999999999993</v>
      </c>
      <c r="L197" s="224">
        <f t="shared" si="29"/>
        <v>55500</v>
      </c>
      <c r="M197" s="20">
        <f t="shared" si="30"/>
        <v>64749.999999999993</v>
      </c>
      <c r="N197" s="20">
        <f t="shared" si="32"/>
        <v>79750</v>
      </c>
      <c r="O197" s="20">
        <v>55500</v>
      </c>
      <c r="P197" s="20"/>
      <c r="Q197" s="21">
        <f t="shared" si="31"/>
        <v>64750</v>
      </c>
      <c r="R197" s="29" t="s">
        <v>1067</v>
      </c>
      <c r="S197" s="21" t="s">
        <v>89</v>
      </c>
      <c r="T197" s="21" t="s">
        <v>1068</v>
      </c>
      <c r="U197" s="10">
        <v>2292223332</v>
      </c>
      <c r="V197" s="47"/>
      <c r="W197" s="47"/>
      <c r="X197" s="47"/>
      <c r="Y197" s="47"/>
      <c r="Z197" s="49"/>
      <c r="AA197" s="13"/>
    </row>
    <row r="198" spans="1:27" s="26" customFormat="1" x14ac:dyDescent="0.6">
      <c r="A198" s="72">
        <v>196</v>
      </c>
      <c r="B198" s="29" t="s">
        <v>1060</v>
      </c>
      <c r="C198" s="27" t="s">
        <v>1061</v>
      </c>
      <c r="D198" s="28" t="s">
        <v>58</v>
      </c>
      <c r="E198" s="24">
        <v>3571000145921</v>
      </c>
      <c r="F198" s="27" t="s">
        <v>1372</v>
      </c>
      <c r="G198" s="18" t="s">
        <v>1164</v>
      </c>
      <c r="H198" s="20">
        <v>357300</v>
      </c>
      <c r="I198" s="20">
        <f t="shared" si="26"/>
        <v>26797.5</v>
      </c>
      <c r="J198" s="20">
        <f t="shared" si="27"/>
        <v>330502.5</v>
      </c>
      <c r="K198" s="20">
        <f t="shared" si="28"/>
        <v>115675.87499999999</v>
      </c>
      <c r="L198" s="224">
        <f t="shared" si="29"/>
        <v>99150.75</v>
      </c>
      <c r="M198" s="20">
        <f t="shared" si="30"/>
        <v>115675.87499999999</v>
      </c>
      <c r="N198" s="20">
        <f t="shared" si="32"/>
        <v>142473.375</v>
      </c>
      <c r="O198" s="20">
        <v>99150.75</v>
      </c>
      <c r="P198" s="20"/>
      <c r="Q198" s="21">
        <f t="shared" si="31"/>
        <v>115675.875</v>
      </c>
      <c r="R198" s="29" t="s">
        <v>65</v>
      </c>
      <c r="S198" s="21" t="s">
        <v>89</v>
      </c>
      <c r="T198" s="21" t="s">
        <v>14</v>
      </c>
      <c r="U198" s="10">
        <v>1552091058</v>
      </c>
      <c r="V198" s="47"/>
      <c r="W198" s="47"/>
      <c r="X198" s="47"/>
      <c r="Y198" s="47"/>
      <c r="Z198" s="49"/>
      <c r="AA198" s="13"/>
    </row>
    <row r="199" spans="1:27" s="26" customFormat="1" x14ac:dyDescent="0.6">
      <c r="A199" s="72">
        <v>197</v>
      </c>
      <c r="B199" s="29" t="s">
        <v>1373</v>
      </c>
      <c r="C199" s="27" t="s">
        <v>1374</v>
      </c>
      <c r="D199" s="28" t="s">
        <v>1375</v>
      </c>
      <c r="E199" s="24">
        <v>3401600265520</v>
      </c>
      <c r="F199" s="27" t="s">
        <v>1376</v>
      </c>
      <c r="G199" s="18" t="s">
        <v>1164</v>
      </c>
      <c r="H199" s="20">
        <v>100000</v>
      </c>
      <c r="I199" s="20">
        <f t="shared" si="26"/>
        <v>7500</v>
      </c>
      <c r="J199" s="20">
        <f t="shared" si="27"/>
        <v>92500</v>
      </c>
      <c r="K199" s="20">
        <f t="shared" si="28"/>
        <v>32374.999999999996</v>
      </c>
      <c r="L199" s="224">
        <f t="shared" si="29"/>
        <v>27750</v>
      </c>
      <c r="M199" s="20">
        <f t="shared" si="30"/>
        <v>32374.999999999996</v>
      </c>
      <c r="N199" s="20">
        <f t="shared" si="32"/>
        <v>39875</v>
      </c>
      <c r="O199" s="20"/>
      <c r="P199" s="20"/>
      <c r="Q199" s="21">
        <f t="shared" si="31"/>
        <v>60125</v>
      </c>
      <c r="R199" s="29" t="s">
        <v>1377</v>
      </c>
      <c r="S199" s="21" t="s">
        <v>89</v>
      </c>
      <c r="T199" s="21" t="s">
        <v>1378</v>
      </c>
      <c r="U199" s="10">
        <v>1252267057</v>
      </c>
      <c r="V199" s="47"/>
      <c r="W199" s="47"/>
      <c r="X199" s="47"/>
      <c r="Y199" s="47"/>
      <c r="Z199" s="49"/>
      <c r="AA199" s="13"/>
    </row>
    <row r="200" spans="1:27" s="26" customFormat="1" x14ac:dyDescent="0.6">
      <c r="A200" s="72">
        <v>198</v>
      </c>
      <c r="B200" s="29" t="s">
        <v>968</v>
      </c>
      <c r="C200" s="27" t="s">
        <v>910</v>
      </c>
      <c r="D200" s="28" t="s">
        <v>835</v>
      </c>
      <c r="E200" s="24">
        <v>3710300154567</v>
      </c>
      <c r="F200" s="27" t="s">
        <v>1379</v>
      </c>
      <c r="G200" s="18" t="s">
        <v>1164</v>
      </c>
      <c r="H200" s="20">
        <v>100000</v>
      </c>
      <c r="I200" s="20">
        <f t="shared" si="26"/>
        <v>7500</v>
      </c>
      <c r="J200" s="20">
        <f t="shared" si="27"/>
        <v>92500</v>
      </c>
      <c r="K200" s="20">
        <f t="shared" si="28"/>
        <v>32374.999999999996</v>
      </c>
      <c r="L200" s="224">
        <f t="shared" si="29"/>
        <v>27750</v>
      </c>
      <c r="M200" s="20">
        <f t="shared" si="30"/>
        <v>32374.999999999996</v>
      </c>
      <c r="N200" s="20">
        <f t="shared" si="32"/>
        <v>39875</v>
      </c>
      <c r="O200" s="20"/>
      <c r="P200" s="20"/>
      <c r="Q200" s="21">
        <f t="shared" si="31"/>
        <v>60125</v>
      </c>
      <c r="R200" s="29" t="s">
        <v>968</v>
      </c>
      <c r="S200" s="21" t="s">
        <v>89</v>
      </c>
      <c r="T200" s="21" t="s">
        <v>967</v>
      </c>
      <c r="U200" s="10">
        <v>3082985858</v>
      </c>
      <c r="V200" s="47"/>
      <c r="W200" s="47"/>
      <c r="X200" s="47"/>
      <c r="Y200" s="47"/>
      <c r="Z200" s="49"/>
      <c r="AA200" s="13"/>
    </row>
    <row r="201" spans="1:27" s="26" customFormat="1" x14ac:dyDescent="0.6">
      <c r="A201" s="72">
        <v>199</v>
      </c>
      <c r="B201" s="29" t="s">
        <v>965</v>
      </c>
      <c r="C201" s="27" t="s">
        <v>909</v>
      </c>
      <c r="D201" s="28" t="s">
        <v>835</v>
      </c>
      <c r="E201" s="24">
        <v>3110101119660</v>
      </c>
      <c r="F201" s="27" t="s">
        <v>1380</v>
      </c>
      <c r="G201" s="18" t="s">
        <v>1164</v>
      </c>
      <c r="H201" s="20">
        <v>100000</v>
      </c>
      <c r="I201" s="20">
        <f t="shared" si="26"/>
        <v>7500</v>
      </c>
      <c r="J201" s="20">
        <f t="shared" si="27"/>
        <v>92500</v>
      </c>
      <c r="K201" s="20">
        <f t="shared" si="28"/>
        <v>32374.999999999996</v>
      </c>
      <c r="L201" s="224">
        <f t="shared" si="29"/>
        <v>27750</v>
      </c>
      <c r="M201" s="20">
        <f t="shared" si="30"/>
        <v>32374.999999999996</v>
      </c>
      <c r="N201" s="20">
        <f t="shared" si="32"/>
        <v>39875</v>
      </c>
      <c r="O201" s="20">
        <v>27750</v>
      </c>
      <c r="P201" s="20"/>
      <c r="Q201" s="21">
        <f t="shared" si="31"/>
        <v>32375</v>
      </c>
      <c r="R201" s="29" t="s">
        <v>966</v>
      </c>
      <c r="S201" s="21" t="s">
        <v>89</v>
      </c>
      <c r="T201" s="21" t="s">
        <v>967</v>
      </c>
      <c r="U201" s="10">
        <v>3082982467</v>
      </c>
      <c r="V201" s="47"/>
      <c r="W201" s="47"/>
      <c r="X201" s="47"/>
      <c r="Y201" s="47"/>
      <c r="Z201" s="49"/>
      <c r="AA201" s="13"/>
    </row>
    <row r="202" spans="1:27" s="26" customFormat="1" x14ac:dyDescent="0.6">
      <c r="A202" s="72">
        <v>200</v>
      </c>
      <c r="B202" s="339" t="s">
        <v>1001</v>
      </c>
      <c r="C202" s="27" t="s">
        <v>896</v>
      </c>
      <c r="D202" s="28" t="s">
        <v>831</v>
      </c>
      <c r="E202" s="24">
        <v>3200500158773</v>
      </c>
      <c r="F202" s="27" t="s">
        <v>1381</v>
      </c>
      <c r="G202" s="18" t="s">
        <v>1164</v>
      </c>
      <c r="H202" s="20">
        <v>100000</v>
      </c>
      <c r="I202" s="20">
        <f t="shared" si="26"/>
        <v>7500</v>
      </c>
      <c r="J202" s="20">
        <f t="shared" si="27"/>
        <v>92500</v>
      </c>
      <c r="K202" s="20">
        <f t="shared" si="28"/>
        <v>32374.999999999996</v>
      </c>
      <c r="L202" s="224">
        <f t="shared" si="29"/>
        <v>27750</v>
      </c>
      <c r="M202" s="20">
        <f t="shared" si="30"/>
        <v>32374.999999999996</v>
      </c>
      <c r="N202" s="20">
        <f t="shared" si="32"/>
        <v>39875</v>
      </c>
      <c r="O202" s="338">
        <v>27750</v>
      </c>
      <c r="P202" s="20"/>
      <c r="Q202" s="21">
        <f t="shared" si="31"/>
        <v>32375</v>
      </c>
      <c r="R202" s="29" t="s">
        <v>1002</v>
      </c>
      <c r="S202" s="21" t="s">
        <v>89</v>
      </c>
      <c r="T202" s="21" t="s">
        <v>194</v>
      </c>
      <c r="U202" s="10">
        <v>3012701383</v>
      </c>
      <c r="V202" s="47"/>
      <c r="W202" s="47"/>
      <c r="X202" s="47"/>
      <c r="Y202" s="47"/>
      <c r="Z202" s="49"/>
      <c r="AA202" s="13"/>
    </row>
    <row r="203" spans="1:27" s="26" customFormat="1" x14ac:dyDescent="0.6">
      <c r="A203" s="72">
        <v>201</v>
      </c>
      <c r="B203" s="339" t="s">
        <v>953</v>
      </c>
      <c r="C203" s="27" t="s">
        <v>898</v>
      </c>
      <c r="D203" s="28" t="s">
        <v>831</v>
      </c>
      <c r="E203" s="24">
        <v>3440500285030</v>
      </c>
      <c r="F203" s="27" t="s">
        <v>1382</v>
      </c>
      <c r="G203" s="18" t="s">
        <v>1164</v>
      </c>
      <c r="H203" s="20">
        <v>100000</v>
      </c>
      <c r="I203" s="20">
        <f t="shared" si="26"/>
        <v>7500</v>
      </c>
      <c r="J203" s="20">
        <f t="shared" si="27"/>
        <v>92500</v>
      </c>
      <c r="K203" s="20">
        <f t="shared" si="28"/>
        <v>32374.999999999996</v>
      </c>
      <c r="L203" s="224">
        <f t="shared" si="29"/>
        <v>27750</v>
      </c>
      <c r="M203" s="20">
        <f t="shared" si="30"/>
        <v>32374.999999999996</v>
      </c>
      <c r="N203" s="20">
        <f t="shared" si="32"/>
        <v>39875</v>
      </c>
      <c r="O203" s="338">
        <v>27750</v>
      </c>
      <c r="P203" s="20"/>
      <c r="Q203" s="21">
        <f t="shared" si="31"/>
        <v>32375</v>
      </c>
      <c r="R203" s="29" t="s">
        <v>996</v>
      </c>
      <c r="S203" s="21" t="s">
        <v>89</v>
      </c>
      <c r="T203" s="21" t="s">
        <v>194</v>
      </c>
      <c r="U203" s="10">
        <v>3012688499</v>
      </c>
      <c r="V203" s="47"/>
      <c r="W203" s="47"/>
      <c r="X203" s="47"/>
      <c r="Y203" s="47"/>
      <c r="Z203" s="49"/>
      <c r="AA203" s="13"/>
    </row>
    <row r="204" spans="1:27" s="26" customFormat="1" x14ac:dyDescent="0.6">
      <c r="A204" s="72">
        <v>202</v>
      </c>
      <c r="B204" s="339" t="s">
        <v>952</v>
      </c>
      <c r="C204" s="27" t="s">
        <v>897</v>
      </c>
      <c r="D204" s="28" t="s">
        <v>831</v>
      </c>
      <c r="E204" s="24">
        <v>3210300543801</v>
      </c>
      <c r="F204" s="27" t="s">
        <v>1383</v>
      </c>
      <c r="G204" s="18" t="s">
        <v>1164</v>
      </c>
      <c r="H204" s="20">
        <v>100000</v>
      </c>
      <c r="I204" s="20">
        <f t="shared" si="26"/>
        <v>7500</v>
      </c>
      <c r="J204" s="20">
        <f t="shared" si="27"/>
        <v>92500</v>
      </c>
      <c r="K204" s="20">
        <f t="shared" si="28"/>
        <v>32374.999999999996</v>
      </c>
      <c r="L204" s="224">
        <f t="shared" si="29"/>
        <v>27750</v>
      </c>
      <c r="M204" s="20">
        <f t="shared" si="30"/>
        <v>32374.999999999996</v>
      </c>
      <c r="N204" s="20">
        <f t="shared" si="32"/>
        <v>39875</v>
      </c>
      <c r="O204" s="338">
        <v>27750</v>
      </c>
      <c r="P204" s="20"/>
      <c r="Q204" s="21">
        <f t="shared" si="31"/>
        <v>32375</v>
      </c>
      <c r="R204" s="29" t="s">
        <v>994</v>
      </c>
      <c r="S204" s="21" t="s">
        <v>89</v>
      </c>
      <c r="T204" s="21" t="s">
        <v>995</v>
      </c>
      <c r="U204" s="10">
        <v>4762390435</v>
      </c>
      <c r="V204" s="47"/>
      <c r="W204" s="47"/>
      <c r="X204" s="47"/>
      <c r="Y204" s="47"/>
      <c r="Z204" s="49"/>
      <c r="AA204" s="13"/>
    </row>
    <row r="205" spans="1:27" s="26" customFormat="1" x14ac:dyDescent="0.6">
      <c r="A205" s="72">
        <v>203</v>
      </c>
      <c r="B205" s="339" t="s">
        <v>1384</v>
      </c>
      <c r="C205" s="27" t="s">
        <v>900</v>
      </c>
      <c r="D205" s="28" t="s">
        <v>831</v>
      </c>
      <c r="E205" s="24">
        <v>3451300084244</v>
      </c>
      <c r="F205" s="27" t="s">
        <v>1385</v>
      </c>
      <c r="G205" s="18" t="s">
        <v>1164</v>
      </c>
      <c r="H205" s="20">
        <v>100000</v>
      </c>
      <c r="I205" s="20">
        <f t="shared" si="26"/>
        <v>7500</v>
      </c>
      <c r="J205" s="20">
        <f t="shared" si="27"/>
        <v>92500</v>
      </c>
      <c r="K205" s="20">
        <f t="shared" si="28"/>
        <v>32374.999999999996</v>
      </c>
      <c r="L205" s="224">
        <f t="shared" si="29"/>
        <v>27750</v>
      </c>
      <c r="M205" s="20">
        <f t="shared" si="30"/>
        <v>32374.999999999996</v>
      </c>
      <c r="N205" s="20">
        <f t="shared" si="32"/>
        <v>39875</v>
      </c>
      <c r="O205" s="338">
        <v>27750</v>
      </c>
      <c r="P205" s="20"/>
      <c r="Q205" s="21">
        <f t="shared" si="31"/>
        <v>32375</v>
      </c>
      <c r="R205" s="29" t="s">
        <v>1000</v>
      </c>
      <c r="S205" s="21" t="s">
        <v>89</v>
      </c>
      <c r="T205" s="21" t="s">
        <v>194</v>
      </c>
      <c r="U205" s="10">
        <v>3012688481</v>
      </c>
      <c r="V205" s="47"/>
      <c r="W205" s="47"/>
      <c r="X205" s="47"/>
      <c r="Y205" s="47"/>
      <c r="Z205" s="49"/>
      <c r="AA205" s="13"/>
    </row>
    <row r="206" spans="1:27" s="26" customFormat="1" x14ac:dyDescent="0.6">
      <c r="A206" s="72">
        <v>204</v>
      </c>
      <c r="B206" s="339" t="s">
        <v>997</v>
      </c>
      <c r="C206" s="27" t="s">
        <v>899</v>
      </c>
      <c r="D206" s="28" t="s">
        <v>831</v>
      </c>
      <c r="E206" s="24">
        <v>3620100927717</v>
      </c>
      <c r="F206" s="27" t="s">
        <v>1386</v>
      </c>
      <c r="G206" s="18" t="s">
        <v>1164</v>
      </c>
      <c r="H206" s="20">
        <v>100000</v>
      </c>
      <c r="I206" s="20">
        <f t="shared" si="26"/>
        <v>7500</v>
      </c>
      <c r="J206" s="20">
        <f t="shared" si="27"/>
        <v>92500</v>
      </c>
      <c r="K206" s="20">
        <f t="shared" si="28"/>
        <v>32374.999999999996</v>
      </c>
      <c r="L206" s="224">
        <f t="shared" si="29"/>
        <v>27750</v>
      </c>
      <c r="M206" s="20">
        <f t="shared" si="30"/>
        <v>32374.999999999996</v>
      </c>
      <c r="N206" s="20">
        <f t="shared" si="32"/>
        <v>39875</v>
      </c>
      <c r="O206" s="338">
        <v>27750</v>
      </c>
      <c r="P206" s="20"/>
      <c r="Q206" s="21">
        <f t="shared" si="31"/>
        <v>32375</v>
      </c>
      <c r="R206" s="29" t="s">
        <v>998</v>
      </c>
      <c r="S206" s="21" t="s">
        <v>89</v>
      </c>
      <c r="T206" s="21" t="s">
        <v>999</v>
      </c>
      <c r="U206" s="10">
        <v>4212431284</v>
      </c>
      <c r="V206" s="47"/>
      <c r="W206" s="47"/>
      <c r="X206" s="47"/>
      <c r="Y206" s="47"/>
      <c r="Z206" s="49"/>
      <c r="AA206" s="13"/>
    </row>
    <row r="207" spans="1:27" s="26" customFormat="1" x14ac:dyDescent="0.6">
      <c r="A207" s="72">
        <v>205</v>
      </c>
      <c r="B207" s="29" t="s">
        <v>942</v>
      </c>
      <c r="C207" s="27" t="s">
        <v>878</v>
      </c>
      <c r="D207" s="28" t="s">
        <v>828</v>
      </c>
      <c r="E207" s="24">
        <v>1250100033047</v>
      </c>
      <c r="F207" s="7" t="s">
        <v>1387</v>
      </c>
      <c r="G207" s="18" t="s">
        <v>1164</v>
      </c>
      <c r="H207" s="20">
        <v>100000</v>
      </c>
      <c r="I207" s="20">
        <f>+H207*7.5%</f>
        <v>7500</v>
      </c>
      <c r="J207" s="20">
        <f>+H207-I207</f>
        <v>92500</v>
      </c>
      <c r="K207" s="20">
        <f>+J207*35%</f>
        <v>32374.999999999996</v>
      </c>
      <c r="L207" s="224">
        <f>+J207*30%</f>
        <v>27750</v>
      </c>
      <c r="M207" s="20">
        <f>+J207*35%</f>
        <v>32374.999999999996</v>
      </c>
      <c r="N207" s="20">
        <f t="shared" si="32"/>
        <v>39875</v>
      </c>
      <c r="O207" s="66">
        <v>27750</v>
      </c>
      <c r="P207" s="20"/>
      <c r="Q207" s="21">
        <f t="shared" si="31"/>
        <v>32375</v>
      </c>
      <c r="R207" s="29" t="s">
        <v>942</v>
      </c>
      <c r="S207" s="21" t="s">
        <v>89</v>
      </c>
      <c r="T207" s="21" t="s">
        <v>77</v>
      </c>
      <c r="U207" s="10">
        <v>5102210944</v>
      </c>
      <c r="V207" s="47"/>
      <c r="W207" s="47"/>
      <c r="X207" s="47"/>
      <c r="Y207" s="47"/>
      <c r="Z207" s="49"/>
      <c r="AA207" s="13"/>
    </row>
    <row r="208" spans="1:27" s="26" customFormat="1" x14ac:dyDescent="0.6">
      <c r="A208" s="72">
        <v>206</v>
      </c>
      <c r="B208" s="29" t="s">
        <v>169</v>
      </c>
      <c r="C208" s="27" t="s">
        <v>876</v>
      </c>
      <c r="D208" s="28" t="s">
        <v>827</v>
      </c>
      <c r="E208" s="24">
        <v>3440800052740</v>
      </c>
      <c r="F208" s="7" t="s">
        <v>1388</v>
      </c>
      <c r="G208" s="18" t="s">
        <v>1164</v>
      </c>
      <c r="H208" s="20">
        <v>100000</v>
      </c>
      <c r="I208" s="20">
        <f t="shared" ref="I208:I271" si="33">+H208*7.5%</f>
        <v>7500</v>
      </c>
      <c r="J208" s="20">
        <f t="shared" ref="J208:J271" si="34">+H208-I208</f>
        <v>92500</v>
      </c>
      <c r="K208" s="20">
        <f t="shared" ref="K208:K271" si="35">+J208*35%</f>
        <v>32374.999999999996</v>
      </c>
      <c r="L208" s="224">
        <f t="shared" ref="L208:L271" si="36">+J208*30%</f>
        <v>27750</v>
      </c>
      <c r="M208" s="20">
        <f t="shared" ref="M208:M271" si="37">+J208*35%</f>
        <v>32374.999999999996</v>
      </c>
      <c r="N208" s="20">
        <f t="shared" si="32"/>
        <v>39875</v>
      </c>
      <c r="O208" s="66"/>
      <c r="P208" s="20"/>
      <c r="Q208" s="21">
        <f t="shared" si="31"/>
        <v>60125</v>
      </c>
      <c r="R208" s="29" t="s">
        <v>169</v>
      </c>
      <c r="S208" s="21" t="s">
        <v>89</v>
      </c>
      <c r="T208" s="21" t="s">
        <v>170</v>
      </c>
      <c r="U208" s="10">
        <v>6422112323</v>
      </c>
      <c r="V208" s="47"/>
      <c r="W208" s="47"/>
      <c r="X208" s="47"/>
      <c r="Y208" s="47"/>
      <c r="Z208" s="49"/>
      <c r="AA208" s="13"/>
    </row>
    <row r="209" spans="1:27" s="26" customFormat="1" x14ac:dyDescent="0.6">
      <c r="A209" s="72">
        <v>207</v>
      </c>
      <c r="B209" s="29" t="s">
        <v>993</v>
      </c>
      <c r="C209" s="27" t="s">
        <v>877</v>
      </c>
      <c r="D209" s="28" t="s">
        <v>827</v>
      </c>
      <c r="E209" s="24">
        <v>3240200341998</v>
      </c>
      <c r="F209" s="7" t="s">
        <v>1389</v>
      </c>
      <c r="G209" s="18" t="s">
        <v>1164</v>
      </c>
      <c r="H209" s="20">
        <v>100000</v>
      </c>
      <c r="I209" s="20">
        <f t="shared" si="33"/>
        <v>7500</v>
      </c>
      <c r="J209" s="20">
        <f t="shared" si="34"/>
        <v>92500</v>
      </c>
      <c r="K209" s="20">
        <f t="shared" si="35"/>
        <v>32374.999999999996</v>
      </c>
      <c r="L209" s="224">
        <f t="shared" si="36"/>
        <v>27750</v>
      </c>
      <c r="M209" s="20">
        <f t="shared" si="37"/>
        <v>32374.999999999996</v>
      </c>
      <c r="N209" s="20">
        <f t="shared" si="32"/>
        <v>39875</v>
      </c>
      <c r="O209" s="66">
        <v>27750</v>
      </c>
      <c r="P209" s="20"/>
      <c r="Q209" s="21">
        <f t="shared" si="31"/>
        <v>32375</v>
      </c>
      <c r="R209" s="29" t="s">
        <v>993</v>
      </c>
      <c r="S209" s="21" t="s">
        <v>89</v>
      </c>
      <c r="T209" s="21" t="s">
        <v>41</v>
      </c>
      <c r="U209" s="10">
        <v>332413137</v>
      </c>
      <c r="V209" s="47"/>
      <c r="W209" s="47"/>
      <c r="X209" s="47"/>
      <c r="Y209" s="47"/>
      <c r="Z209" s="49"/>
      <c r="AA209" s="13"/>
    </row>
    <row r="210" spans="1:27" s="26" customFormat="1" x14ac:dyDescent="0.6">
      <c r="A210" s="72">
        <v>208</v>
      </c>
      <c r="B210" s="29" t="s">
        <v>938</v>
      </c>
      <c r="C210" s="27" t="s">
        <v>872</v>
      </c>
      <c r="D210" s="28" t="s">
        <v>827</v>
      </c>
      <c r="E210" s="24">
        <v>3101701272818</v>
      </c>
      <c r="F210" s="7" t="s">
        <v>1390</v>
      </c>
      <c r="G210" s="18" t="s">
        <v>1164</v>
      </c>
      <c r="H210" s="20">
        <v>100000</v>
      </c>
      <c r="I210" s="20">
        <f t="shared" si="33"/>
        <v>7500</v>
      </c>
      <c r="J210" s="20">
        <f t="shared" si="34"/>
        <v>92500</v>
      </c>
      <c r="K210" s="20">
        <f t="shared" si="35"/>
        <v>32374.999999999996</v>
      </c>
      <c r="L210" s="224">
        <f t="shared" si="36"/>
        <v>27750</v>
      </c>
      <c r="M210" s="20">
        <f t="shared" si="37"/>
        <v>32374.999999999996</v>
      </c>
      <c r="N210" s="20">
        <f t="shared" si="32"/>
        <v>39875</v>
      </c>
      <c r="O210" s="66"/>
      <c r="P210" s="20"/>
      <c r="Q210" s="21">
        <f t="shared" si="31"/>
        <v>60125</v>
      </c>
      <c r="R210" s="29" t="s">
        <v>938</v>
      </c>
      <c r="S210" s="21" t="s">
        <v>89</v>
      </c>
      <c r="T210" s="21" t="s">
        <v>53</v>
      </c>
      <c r="U210" s="10">
        <v>5262376485</v>
      </c>
      <c r="V210" s="47"/>
      <c r="W210" s="47"/>
      <c r="X210" s="47"/>
      <c r="Y210" s="47"/>
      <c r="Z210" s="49"/>
      <c r="AA210" s="13"/>
    </row>
    <row r="211" spans="1:27" s="26" customFormat="1" x14ac:dyDescent="0.6">
      <c r="A211" s="72">
        <v>209</v>
      </c>
      <c r="B211" s="29" t="s">
        <v>991</v>
      </c>
      <c r="C211" s="27" t="s">
        <v>875</v>
      </c>
      <c r="D211" s="28" t="s">
        <v>827</v>
      </c>
      <c r="E211" s="24">
        <v>3650200464166</v>
      </c>
      <c r="F211" s="7" t="s">
        <v>1391</v>
      </c>
      <c r="G211" s="18" t="s">
        <v>1164</v>
      </c>
      <c r="H211" s="20">
        <v>110000</v>
      </c>
      <c r="I211" s="20">
        <f t="shared" si="33"/>
        <v>8250</v>
      </c>
      <c r="J211" s="20">
        <f t="shared" si="34"/>
        <v>101750</v>
      </c>
      <c r="K211" s="20">
        <f t="shared" si="35"/>
        <v>35612.5</v>
      </c>
      <c r="L211" s="224">
        <f t="shared" si="36"/>
        <v>30525</v>
      </c>
      <c r="M211" s="20">
        <f t="shared" si="37"/>
        <v>35612.5</v>
      </c>
      <c r="N211" s="20">
        <f t="shared" si="32"/>
        <v>43862.5</v>
      </c>
      <c r="O211" s="66"/>
      <c r="P211" s="20"/>
      <c r="Q211" s="21">
        <f t="shared" si="31"/>
        <v>66137.5</v>
      </c>
      <c r="R211" s="29" t="s">
        <v>992</v>
      </c>
      <c r="S211" s="21" t="s">
        <v>89</v>
      </c>
      <c r="T211" s="21" t="s">
        <v>53</v>
      </c>
      <c r="U211" s="10">
        <v>5262376527</v>
      </c>
      <c r="V211" s="47"/>
      <c r="W211" s="47"/>
      <c r="X211" s="47"/>
      <c r="Y211" s="47"/>
      <c r="Z211" s="49"/>
      <c r="AA211" s="13"/>
    </row>
    <row r="212" spans="1:27" s="26" customFormat="1" x14ac:dyDescent="0.6">
      <c r="A212" s="72">
        <v>210</v>
      </c>
      <c r="B212" s="29" t="s">
        <v>939</v>
      </c>
      <c r="C212" s="27" t="s">
        <v>873</v>
      </c>
      <c r="D212" s="28" t="s">
        <v>827</v>
      </c>
      <c r="E212" s="24">
        <v>3240100102185</v>
      </c>
      <c r="F212" s="7" t="s">
        <v>1392</v>
      </c>
      <c r="G212" s="18" t="s">
        <v>1164</v>
      </c>
      <c r="H212" s="20">
        <v>100000</v>
      </c>
      <c r="I212" s="20">
        <f t="shared" si="33"/>
        <v>7500</v>
      </c>
      <c r="J212" s="20">
        <f t="shared" si="34"/>
        <v>92500</v>
      </c>
      <c r="K212" s="20">
        <f t="shared" si="35"/>
        <v>32374.999999999996</v>
      </c>
      <c r="L212" s="224">
        <f t="shared" si="36"/>
        <v>27750</v>
      </c>
      <c r="M212" s="20">
        <f t="shared" si="37"/>
        <v>32374.999999999996</v>
      </c>
      <c r="N212" s="20">
        <f t="shared" si="32"/>
        <v>39875</v>
      </c>
      <c r="O212" s="127">
        <v>27750</v>
      </c>
      <c r="P212" s="20"/>
      <c r="Q212" s="21">
        <f t="shared" si="31"/>
        <v>32375</v>
      </c>
      <c r="R212" s="29" t="s">
        <v>939</v>
      </c>
      <c r="S212" s="21" t="s">
        <v>89</v>
      </c>
      <c r="T212" s="21" t="s">
        <v>170</v>
      </c>
      <c r="U212" s="10">
        <v>6422112141</v>
      </c>
      <c r="V212" s="47"/>
      <c r="W212" s="47"/>
      <c r="X212" s="47"/>
      <c r="Y212" s="47"/>
      <c r="Z212" s="49"/>
      <c r="AA212" s="13"/>
    </row>
    <row r="213" spans="1:27" s="26" customFormat="1" x14ac:dyDescent="0.6">
      <c r="A213" s="72">
        <v>211</v>
      </c>
      <c r="B213" s="29" t="s">
        <v>990</v>
      </c>
      <c r="C213" s="27" t="s">
        <v>871</v>
      </c>
      <c r="D213" s="28" t="s">
        <v>827</v>
      </c>
      <c r="E213" s="24">
        <v>3740100829048</v>
      </c>
      <c r="F213" s="7" t="s">
        <v>1393</v>
      </c>
      <c r="G213" s="18" t="s">
        <v>1164</v>
      </c>
      <c r="H213" s="20">
        <v>180000</v>
      </c>
      <c r="I213" s="20">
        <f t="shared" si="33"/>
        <v>13500</v>
      </c>
      <c r="J213" s="20">
        <f t="shared" si="34"/>
        <v>166500</v>
      </c>
      <c r="K213" s="20">
        <f t="shared" si="35"/>
        <v>58274.999999999993</v>
      </c>
      <c r="L213" s="224">
        <f t="shared" si="36"/>
        <v>49950</v>
      </c>
      <c r="M213" s="20">
        <f t="shared" si="37"/>
        <v>58274.999999999993</v>
      </c>
      <c r="N213" s="20">
        <f t="shared" si="32"/>
        <v>71775</v>
      </c>
      <c r="O213" s="66"/>
      <c r="P213" s="20"/>
      <c r="Q213" s="21">
        <f t="shared" si="31"/>
        <v>108225</v>
      </c>
      <c r="R213" s="29" t="s">
        <v>129</v>
      </c>
      <c r="S213" s="21" t="s">
        <v>89</v>
      </c>
      <c r="T213" s="21" t="s">
        <v>130</v>
      </c>
      <c r="U213" s="10">
        <v>3762978744</v>
      </c>
      <c r="V213" s="47"/>
      <c r="W213" s="47"/>
      <c r="X213" s="47"/>
      <c r="Y213" s="47"/>
      <c r="Z213" s="49"/>
      <c r="AA213" s="13"/>
    </row>
    <row r="214" spans="1:27" s="26" customFormat="1" x14ac:dyDescent="0.6">
      <c r="A214" s="72">
        <v>212</v>
      </c>
      <c r="B214" s="29" t="s">
        <v>946</v>
      </c>
      <c r="C214" s="27" t="s">
        <v>883</v>
      </c>
      <c r="D214" s="28" t="s">
        <v>829</v>
      </c>
      <c r="E214" s="24">
        <v>3730600226814</v>
      </c>
      <c r="F214" s="7" t="s">
        <v>1394</v>
      </c>
      <c r="G214" s="18" t="s">
        <v>1164</v>
      </c>
      <c r="H214" s="20">
        <v>100000</v>
      </c>
      <c r="I214" s="20">
        <f t="shared" si="33"/>
        <v>7500</v>
      </c>
      <c r="J214" s="20">
        <f t="shared" si="34"/>
        <v>92500</v>
      </c>
      <c r="K214" s="20">
        <f t="shared" si="35"/>
        <v>32374.999999999996</v>
      </c>
      <c r="L214" s="224">
        <f t="shared" si="36"/>
        <v>27750</v>
      </c>
      <c r="M214" s="20">
        <f t="shared" si="37"/>
        <v>32374.999999999996</v>
      </c>
      <c r="N214" s="20">
        <f t="shared" si="32"/>
        <v>39875</v>
      </c>
      <c r="O214" s="66"/>
      <c r="P214" s="20"/>
      <c r="Q214" s="21">
        <f t="shared" si="31"/>
        <v>60125</v>
      </c>
      <c r="R214" s="29" t="s">
        <v>168</v>
      </c>
      <c r="S214" s="21" t="s">
        <v>89</v>
      </c>
      <c r="T214" s="21" t="s">
        <v>105</v>
      </c>
      <c r="U214" s="10">
        <v>772342986</v>
      </c>
      <c r="V214" s="47"/>
      <c r="W214" s="47"/>
      <c r="X214" s="47"/>
      <c r="Y214" s="47"/>
      <c r="Z214" s="49"/>
      <c r="AA214" s="13"/>
    </row>
    <row r="215" spans="1:27" s="26" customFormat="1" x14ac:dyDescent="0.6">
      <c r="A215" s="72">
        <v>213</v>
      </c>
      <c r="B215" s="29" t="s">
        <v>943</v>
      </c>
      <c r="C215" s="27" t="s">
        <v>879</v>
      </c>
      <c r="D215" s="28" t="s">
        <v>829</v>
      </c>
      <c r="E215" s="24">
        <v>3730600619441</v>
      </c>
      <c r="F215" s="7" t="s">
        <v>1395</v>
      </c>
      <c r="G215" s="18" t="s">
        <v>1164</v>
      </c>
      <c r="H215" s="20">
        <v>200000</v>
      </c>
      <c r="I215" s="20">
        <f t="shared" si="33"/>
        <v>15000</v>
      </c>
      <c r="J215" s="20">
        <f t="shared" si="34"/>
        <v>185000</v>
      </c>
      <c r="K215" s="20">
        <f t="shared" si="35"/>
        <v>64749.999999999993</v>
      </c>
      <c r="L215" s="224">
        <f t="shared" si="36"/>
        <v>55500</v>
      </c>
      <c r="M215" s="20">
        <f t="shared" si="37"/>
        <v>64749.999999999993</v>
      </c>
      <c r="N215" s="20">
        <f t="shared" si="32"/>
        <v>79750</v>
      </c>
      <c r="O215" s="66"/>
      <c r="P215" s="20"/>
      <c r="Q215" s="21">
        <f t="shared" si="31"/>
        <v>120250</v>
      </c>
      <c r="R215" s="29" t="s">
        <v>981</v>
      </c>
      <c r="S215" s="21" t="s">
        <v>89</v>
      </c>
      <c r="T215" s="21" t="s">
        <v>105</v>
      </c>
      <c r="U215" s="10">
        <v>772346821</v>
      </c>
      <c r="V215" s="47"/>
      <c r="W215" s="47"/>
      <c r="X215" s="47"/>
      <c r="Y215" s="47"/>
      <c r="Z215" s="49"/>
      <c r="AA215" s="13"/>
    </row>
    <row r="216" spans="1:27" s="26" customFormat="1" x14ac:dyDescent="0.6">
      <c r="A216" s="72">
        <v>214</v>
      </c>
      <c r="B216" s="29" t="s">
        <v>944</v>
      </c>
      <c r="C216" s="27" t="s">
        <v>880</v>
      </c>
      <c r="D216" s="28" t="s">
        <v>829</v>
      </c>
      <c r="E216" s="24">
        <v>1600100063040</v>
      </c>
      <c r="F216" s="7" t="s">
        <v>1396</v>
      </c>
      <c r="G216" s="18" t="s">
        <v>1164</v>
      </c>
      <c r="H216" s="20">
        <v>100000</v>
      </c>
      <c r="I216" s="20">
        <f t="shared" si="33"/>
        <v>7500</v>
      </c>
      <c r="J216" s="20">
        <f t="shared" si="34"/>
        <v>92500</v>
      </c>
      <c r="K216" s="20">
        <f t="shared" si="35"/>
        <v>32374.999999999996</v>
      </c>
      <c r="L216" s="224">
        <f t="shared" si="36"/>
        <v>27750</v>
      </c>
      <c r="M216" s="20">
        <f t="shared" si="37"/>
        <v>32374.999999999996</v>
      </c>
      <c r="N216" s="20">
        <f t="shared" si="32"/>
        <v>39875</v>
      </c>
      <c r="O216" s="66"/>
      <c r="P216" s="20"/>
      <c r="Q216" s="21">
        <f t="shared" si="31"/>
        <v>60125</v>
      </c>
      <c r="R216" s="29" t="s">
        <v>983</v>
      </c>
      <c r="S216" s="21" t="s">
        <v>89</v>
      </c>
      <c r="T216" s="21" t="s">
        <v>822</v>
      </c>
      <c r="U216" s="10">
        <v>5252246185</v>
      </c>
      <c r="V216" s="47"/>
      <c r="W216" s="47"/>
      <c r="X216" s="47"/>
      <c r="Y216" s="47"/>
      <c r="Z216" s="49"/>
      <c r="AA216" s="13"/>
    </row>
    <row r="217" spans="1:27" s="26" customFormat="1" x14ac:dyDescent="0.6">
      <c r="A217" s="72">
        <v>215</v>
      </c>
      <c r="B217" s="29" t="s">
        <v>982</v>
      </c>
      <c r="C217" s="27" t="s">
        <v>881</v>
      </c>
      <c r="D217" s="28" t="s">
        <v>829</v>
      </c>
      <c r="E217" s="24">
        <v>3730500656558</v>
      </c>
      <c r="F217" s="7" t="s">
        <v>1397</v>
      </c>
      <c r="G217" s="18" t="s">
        <v>1164</v>
      </c>
      <c r="H217" s="20">
        <v>100000</v>
      </c>
      <c r="I217" s="20">
        <f t="shared" si="33"/>
        <v>7500</v>
      </c>
      <c r="J217" s="20">
        <f t="shared" si="34"/>
        <v>92500</v>
      </c>
      <c r="K217" s="20">
        <f t="shared" si="35"/>
        <v>32374.999999999996</v>
      </c>
      <c r="L217" s="224">
        <f t="shared" si="36"/>
        <v>27750</v>
      </c>
      <c r="M217" s="20">
        <f t="shared" si="37"/>
        <v>32374.999999999996</v>
      </c>
      <c r="N217" s="20">
        <f t="shared" si="32"/>
        <v>39875</v>
      </c>
      <c r="O217" s="66">
        <v>27750</v>
      </c>
      <c r="P217" s="20"/>
      <c r="Q217" s="21">
        <f t="shared" si="31"/>
        <v>32375</v>
      </c>
      <c r="R217" s="29" t="s">
        <v>945</v>
      </c>
      <c r="S217" s="21" t="s">
        <v>89</v>
      </c>
      <c r="T217" s="21" t="s">
        <v>822</v>
      </c>
      <c r="U217" s="10">
        <v>5252187603</v>
      </c>
      <c r="V217" s="47"/>
      <c r="W217" s="47"/>
      <c r="X217" s="47"/>
      <c r="Y217" s="47"/>
      <c r="Z217" s="49"/>
      <c r="AA217" s="13"/>
    </row>
    <row r="218" spans="1:27" s="26" customFormat="1" x14ac:dyDescent="0.6">
      <c r="A218" s="72">
        <v>216</v>
      </c>
      <c r="B218" s="29" t="s">
        <v>979</v>
      </c>
      <c r="C218" s="27" t="s">
        <v>882</v>
      </c>
      <c r="D218" s="28" t="s">
        <v>829</v>
      </c>
      <c r="E218" s="24">
        <v>3321300130506</v>
      </c>
      <c r="F218" s="7" t="s">
        <v>1398</v>
      </c>
      <c r="G218" s="18" t="s">
        <v>1164</v>
      </c>
      <c r="H218" s="20">
        <v>100000</v>
      </c>
      <c r="I218" s="20">
        <f t="shared" si="33"/>
        <v>7500</v>
      </c>
      <c r="J218" s="20">
        <f t="shared" si="34"/>
        <v>92500</v>
      </c>
      <c r="K218" s="20">
        <f t="shared" si="35"/>
        <v>32374.999999999996</v>
      </c>
      <c r="L218" s="224">
        <f t="shared" si="36"/>
        <v>27750</v>
      </c>
      <c r="M218" s="20">
        <f t="shared" si="37"/>
        <v>32374.999999999996</v>
      </c>
      <c r="N218" s="20">
        <f t="shared" si="32"/>
        <v>39875</v>
      </c>
      <c r="O218" s="66">
        <v>27750</v>
      </c>
      <c r="P218" s="20"/>
      <c r="Q218" s="21">
        <f t="shared" si="31"/>
        <v>32375</v>
      </c>
      <c r="R218" s="29" t="s">
        <v>980</v>
      </c>
      <c r="S218" s="21" t="s">
        <v>89</v>
      </c>
      <c r="T218" s="21" t="s">
        <v>14</v>
      </c>
      <c r="U218" s="10">
        <v>1552128504</v>
      </c>
      <c r="V218" s="47"/>
      <c r="W218" s="47"/>
      <c r="X218" s="47"/>
      <c r="Y218" s="47"/>
      <c r="Z218" s="49"/>
      <c r="AA218" s="13"/>
    </row>
    <row r="219" spans="1:27" s="26" customFormat="1" x14ac:dyDescent="0.6">
      <c r="A219" s="72">
        <v>217</v>
      </c>
      <c r="B219" s="29" t="s">
        <v>955</v>
      </c>
      <c r="C219" s="27" t="s">
        <v>906</v>
      </c>
      <c r="D219" s="28" t="s">
        <v>834</v>
      </c>
      <c r="E219" s="24">
        <v>3720700380971</v>
      </c>
      <c r="F219" s="27" t="s">
        <v>1399</v>
      </c>
      <c r="G219" s="18" t="s">
        <v>1164</v>
      </c>
      <c r="H219" s="20">
        <v>100000</v>
      </c>
      <c r="I219" s="20">
        <f t="shared" si="33"/>
        <v>7500</v>
      </c>
      <c r="J219" s="20">
        <f t="shared" si="34"/>
        <v>92500</v>
      </c>
      <c r="K219" s="20">
        <f t="shared" si="35"/>
        <v>32374.999999999996</v>
      </c>
      <c r="L219" s="224">
        <f t="shared" si="36"/>
        <v>27750</v>
      </c>
      <c r="M219" s="20">
        <f t="shared" si="37"/>
        <v>32374.999999999996</v>
      </c>
      <c r="N219" s="20">
        <f t="shared" si="32"/>
        <v>39875</v>
      </c>
      <c r="O219" s="66"/>
      <c r="P219" s="20"/>
      <c r="Q219" s="21">
        <f t="shared" si="31"/>
        <v>60125</v>
      </c>
      <c r="R219" s="29" t="s">
        <v>955</v>
      </c>
      <c r="S219" s="21" t="s">
        <v>89</v>
      </c>
      <c r="T219" s="21" t="s">
        <v>978</v>
      </c>
      <c r="U219" s="10">
        <v>6382052691</v>
      </c>
      <c r="V219" s="47"/>
      <c r="W219" s="47"/>
      <c r="X219" s="47"/>
      <c r="Y219" s="47"/>
      <c r="Z219" s="49"/>
      <c r="AA219" s="13"/>
    </row>
    <row r="220" spans="1:27" s="26" customFormat="1" x14ac:dyDescent="0.6">
      <c r="A220" s="72">
        <v>218</v>
      </c>
      <c r="B220" s="29" t="s">
        <v>954</v>
      </c>
      <c r="C220" s="27" t="s">
        <v>905</v>
      </c>
      <c r="D220" s="28" t="s">
        <v>834</v>
      </c>
      <c r="E220" s="24">
        <v>3560300117434</v>
      </c>
      <c r="F220" s="27" t="s">
        <v>1400</v>
      </c>
      <c r="G220" s="18" t="s">
        <v>1164</v>
      </c>
      <c r="H220" s="20">
        <v>100000</v>
      </c>
      <c r="I220" s="20">
        <f t="shared" si="33"/>
        <v>7500</v>
      </c>
      <c r="J220" s="20">
        <f t="shared" si="34"/>
        <v>92500</v>
      </c>
      <c r="K220" s="20">
        <f t="shared" si="35"/>
        <v>32374.999999999996</v>
      </c>
      <c r="L220" s="224">
        <f t="shared" si="36"/>
        <v>27750</v>
      </c>
      <c r="M220" s="20">
        <f t="shared" si="37"/>
        <v>32374.999999999996</v>
      </c>
      <c r="N220" s="20">
        <f t="shared" si="32"/>
        <v>39875</v>
      </c>
      <c r="O220" s="66"/>
      <c r="P220" s="20"/>
      <c r="Q220" s="21">
        <f t="shared" si="31"/>
        <v>60125</v>
      </c>
      <c r="R220" s="29" t="s">
        <v>954</v>
      </c>
      <c r="S220" s="21" t="s">
        <v>89</v>
      </c>
      <c r="T220" s="21" t="s">
        <v>978</v>
      </c>
      <c r="U220" s="10">
        <v>6382166194</v>
      </c>
      <c r="V220" s="47"/>
      <c r="W220" s="47"/>
      <c r="X220" s="47"/>
      <c r="Y220" s="47"/>
      <c r="Z220" s="49"/>
      <c r="AA220" s="13"/>
    </row>
    <row r="221" spans="1:27" s="26" customFormat="1" x14ac:dyDescent="0.6">
      <c r="A221" s="72">
        <v>219</v>
      </c>
      <c r="B221" s="29" t="s">
        <v>184</v>
      </c>
      <c r="C221" s="27" t="s">
        <v>908</v>
      </c>
      <c r="D221" s="28" t="s">
        <v>834</v>
      </c>
      <c r="E221" s="24">
        <v>3720700402045</v>
      </c>
      <c r="F221" s="27" t="s">
        <v>1401</v>
      </c>
      <c r="G221" s="18" t="s">
        <v>1164</v>
      </c>
      <c r="H221" s="20">
        <v>100000</v>
      </c>
      <c r="I221" s="20">
        <f t="shared" si="33"/>
        <v>7500</v>
      </c>
      <c r="J221" s="20">
        <f t="shared" si="34"/>
        <v>92500</v>
      </c>
      <c r="K221" s="20">
        <f t="shared" si="35"/>
        <v>32374.999999999996</v>
      </c>
      <c r="L221" s="224">
        <f t="shared" si="36"/>
        <v>27750</v>
      </c>
      <c r="M221" s="20">
        <f t="shared" si="37"/>
        <v>32374.999999999996</v>
      </c>
      <c r="N221" s="20">
        <f t="shared" si="32"/>
        <v>39875</v>
      </c>
      <c r="O221" s="66"/>
      <c r="P221" s="20"/>
      <c r="Q221" s="21">
        <f t="shared" si="31"/>
        <v>60125</v>
      </c>
      <c r="R221" s="29" t="s">
        <v>184</v>
      </c>
      <c r="S221" s="21" t="s">
        <v>89</v>
      </c>
      <c r="T221" s="21" t="s">
        <v>978</v>
      </c>
      <c r="U221" s="10">
        <v>6382166210</v>
      </c>
      <c r="V221" s="47"/>
      <c r="W221" s="47"/>
      <c r="X221" s="47"/>
      <c r="Y221" s="47"/>
      <c r="Z221" s="49"/>
      <c r="AA221" s="13"/>
    </row>
    <row r="222" spans="1:27" s="26" customFormat="1" x14ac:dyDescent="0.6">
      <c r="A222" s="72">
        <v>220</v>
      </c>
      <c r="B222" s="29" t="s">
        <v>963</v>
      </c>
      <c r="C222" s="27" t="s">
        <v>894</v>
      </c>
      <c r="D222" s="28" t="s">
        <v>830</v>
      </c>
      <c r="E222" s="24">
        <v>3770600078050</v>
      </c>
      <c r="F222" s="27" t="s">
        <v>1402</v>
      </c>
      <c r="G222" s="18" t="s">
        <v>1164</v>
      </c>
      <c r="H222" s="20">
        <v>100000</v>
      </c>
      <c r="I222" s="20">
        <f t="shared" si="33"/>
        <v>7500</v>
      </c>
      <c r="J222" s="20">
        <f t="shared" si="34"/>
        <v>92500</v>
      </c>
      <c r="K222" s="20">
        <f t="shared" si="35"/>
        <v>32374.999999999996</v>
      </c>
      <c r="L222" s="224">
        <f t="shared" si="36"/>
        <v>27750</v>
      </c>
      <c r="M222" s="20">
        <f t="shared" si="37"/>
        <v>32374.999999999996</v>
      </c>
      <c r="N222" s="20">
        <f t="shared" si="32"/>
        <v>39875</v>
      </c>
      <c r="O222" s="333">
        <v>27750</v>
      </c>
      <c r="P222" s="20"/>
      <c r="Q222" s="21">
        <f t="shared" si="31"/>
        <v>32375</v>
      </c>
      <c r="R222" s="29" t="s">
        <v>950</v>
      </c>
      <c r="S222" s="21" t="s">
        <v>89</v>
      </c>
      <c r="T222" s="21" t="s">
        <v>193</v>
      </c>
      <c r="U222" s="10">
        <v>3572670606</v>
      </c>
      <c r="V222" s="47"/>
      <c r="W222" s="47"/>
      <c r="X222" s="47"/>
      <c r="Y222" s="47"/>
      <c r="Z222" s="49"/>
      <c r="AA222" s="13"/>
    </row>
    <row r="223" spans="1:27" s="26" customFormat="1" x14ac:dyDescent="0.6">
      <c r="A223" s="72">
        <v>221</v>
      </c>
      <c r="B223" s="29" t="s">
        <v>951</v>
      </c>
      <c r="C223" s="27" t="s">
        <v>895</v>
      </c>
      <c r="D223" s="28" t="s">
        <v>830</v>
      </c>
      <c r="E223" s="24">
        <v>3100502254673</v>
      </c>
      <c r="F223" s="27" t="s">
        <v>1403</v>
      </c>
      <c r="G223" s="18" t="s">
        <v>1164</v>
      </c>
      <c r="H223" s="20">
        <v>100000</v>
      </c>
      <c r="I223" s="20">
        <f t="shared" si="33"/>
        <v>7500</v>
      </c>
      <c r="J223" s="20">
        <f t="shared" si="34"/>
        <v>92500</v>
      </c>
      <c r="K223" s="20">
        <f t="shared" si="35"/>
        <v>32374.999999999996</v>
      </c>
      <c r="L223" s="224">
        <f t="shared" si="36"/>
        <v>27750</v>
      </c>
      <c r="M223" s="20">
        <f t="shared" si="37"/>
        <v>32374.999999999996</v>
      </c>
      <c r="N223" s="20">
        <f t="shared" si="32"/>
        <v>39875</v>
      </c>
      <c r="O223" s="306">
        <v>27750</v>
      </c>
      <c r="P223" s="20"/>
      <c r="Q223" s="21">
        <f t="shared" si="31"/>
        <v>32375</v>
      </c>
      <c r="R223" s="29" t="s">
        <v>951</v>
      </c>
      <c r="S223" s="21" t="s">
        <v>89</v>
      </c>
      <c r="T223" s="21" t="s">
        <v>141</v>
      </c>
      <c r="U223" s="10">
        <v>2092562160</v>
      </c>
      <c r="V223" s="47"/>
      <c r="W223" s="47"/>
      <c r="X223" s="47"/>
      <c r="Y223" s="47"/>
      <c r="Z223" s="49"/>
      <c r="AA223" s="13"/>
    </row>
    <row r="224" spans="1:27" s="26" customFormat="1" x14ac:dyDescent="0.6">
      <c r="A224" s="72">
        <v>222</v>
      </c>
      <c r="B224" s="29" t="s">
        <v>961</v>
      </c>
      <c r="C224" s="27" t="s">
        <v>893</v>
      </c>
      <c r="D224" s="28" t="s">
        <v>830</v>
      </c>
      <c r="E224" s="24">
        <v>3760100570800</v>
      </c>
      <c r="F224" s="27" t="s">
        <v>1404</v>
      </c>
      <c r="G224" s="18" t="s">
        <v>1164</v>
      </c>
      <c r="H224" s="20">
        <v>100000</v>
      </c>
      <c r="I224" s="20">
        <f t="shared" si="33"/>
        <v>7500</v>
      </c>
      <c r="J224" s="20">
        <f t="shared" si="34"/>
        <v>92500</v>
      </c>
      <c r="K224" s="20">
        <f t="shared" si="35"/>
        <v>32374.999999999996</v>
      </c>
      <c r="L224" s="224">
        <f t="shared" si="36"/>
        <v>27750</v>
      </c>
      <c r="M224" s="20">
        <f t="shared" si="37"/>
        <v>32374.999999999996</v>
      </c>
      <c r="N224" s="20">
        <f t="shared" si="32"/>
        <v>39875</v>
      </c>
      <c r="O224" s="66">
        <v>27750</v>
      </c>
      <c r="P224" s="20"/>
      <c r="Q224" s="21">
        <f t="shared" si="31"/>
        <v>32375</v>
      </c>
      <c r="R224" s="29" t="s">
        <v>962</v>
      </c>
      <c r="S224" s="21" t="s">
        <v>89</v>
      </c>
      <c r="T224" s="21" t="s">
        <v>193</v>
      </c>
      <c r="U224" s="10">
        <v>3572686354</v>
      </c>
      <c r="V224" s="47"/>
      <c r="W224" s="47"/>
      <c r="X224" s="47"/>
      <c r="Y224" s="47"/>
      <c r="Z224" s="49"/>
      <c r="AA224" s="13"/>
    </row>
    <row r="225" spans="1:27" s="26" customFormat="1" x14ac:dyDescent="0.6">
      <c r="A225" s="72">
        <v>223</v>
      </c>
      <c r="B225" s="29" t="s">
        <v>1968</v>
      </c>
      <c r="C225" s="27" t="s">
        <v>907</v>
      </c>
      <c r="D225" s="28" t="s">
        <v>834</v>
      </c>
      <c r="E225" s="24"/>
      <c r="F225" s="27" t="s">
        <v>1405</v>
      </c>
      <c r="G225" s="18" t="s">
        <v>1164</v>
      </c>
      <c r="H225" s="20">
        <v>100000</v>
      </c>
      <c r="I225" s="20">
        <f t="shared" si="33"/>
        <v>7500</v>
      </c>
      <c r="J225" s="20">
        <f t="shared" si="34"/>
        <v>92500</v>
      </c>
      <c r="K225" s="20">
        <f t="shared" si="35"/>
        <v>32374.999999999996</v>
      </c>
      <c r="L225" s="224">
        <f t="shared" si="36"/>
        <v>27750</v>
      </c>
      <c r="M225" s="20">
        <f t="shared" si="37"/>
        <v>32374.999999999996</v>
      </c>
      <c r="N225" s="20">
        <f t="shared" si="32"/>
        <v>39875</v>
      </c>
      <c r="O225" s="66">
        <v>27750</v>
      </c>
      <c r="P225" s="20">
        <v>32375</v>
      </c>
      <c r="Q225" s="21">
        <f t="shared" si="31"/>
        <v>0</v>
      </c>
      <c r="R225" s="463" t="s">
        <v>1968</v>
      </c>
      <c r="S225" s="21" t="s">
        <v>89</v>
      </c>
      <c r="T225" s="21" t="s">
        <v>1977</v>
      </c>
      <c r="U225" s="287">
        <v>4672406156</v>
      </c>
      <c r="V225" s="464" t="s">
        <v>1978</v>
      </c>
      <c r="W225" s="391"/>
      <c r="Y225" s="47"/>
      <c r="Z225" s="49"/>
      <c r="AA225" s="13"/>
    </row>
    <row r="226" spans="1:27" s="26" customFormat="1" x14ac:dyDescent="0.6">
      <c r="A226" s="72">
        <v>224</v>
      </c>
      <c r="B226" s="29" t="s">
        <v>969</v>
      </c>
      <c r="C226" s="27" t="s">
        <v>903</v>
      </c>
      <c r="D226" s="28" t="s">
        <v>833</v>
      </c>
      <c r="E226" s="24">
        <v>3100800042020</v>
      </c>
      <c r="F226" s="27" t="s">
        <v>1406</v>
      </c>
      <c r="G226" s="18" t="s">
        <v>1164</v>
      </c>
      <c r="H226" s="20">
        <v>100000</v>
      </c>
      <c r="I226" s="20">
        <f t="shared" si="33"/>
        <v>7500</v>
      </c>
      <c r="J226" s="20">
        <f t="shared" si="34"/>
        <v>92500</v>
      </c>
      <c r="K226" s="20">
        <f t="shared" si="35"/>
        <v>32374.999999999996</v>
      </c>
      <c r="L226" s="224">
        <f t="shared" si="36"/>
        <v>27750</v>
      </c>
      <c r="M226" s="20">
        <f t="shared" si="37"/>
        <v>32374.999999999996</v>
      </c>
      <c r="N226" s="20">
        <f t="shared" si="32"/>
        <v>39875</v>
      </c>
      <c r="O226" s="343">
        <v>27750</v>
      </c>
      <c r="P226" s="343">
        <v>32375</v>
      </c>
      <c r="Q226" s="21">
        <f t="shared" si="31"/>
        <v>0</v>
      </c>
      <c r="R226" s="29" t="s">
        <v>971</v>
      </c>
      <c r="S226" s="21" t="s">
        <v>89</v>
      </c>
      <c r="T226" s="21" t="s">
        <v>970</v>
      </c>
      <c r="U226" s="10">
        <v>4867156723</v>
      </c>
      <c r="V226" s="47"/>
      <c r="W226" s="47"/>
      <c r="X226" s="47"/>
      <c r="Y226" s="47"/>
      <c r="Z226" s="49"/>
      <c r="AA226" s="13"/>
    </row>
    <row r="227" spans="1:27" s="26" customFormat="1" x14ac:dyDescent="0.6">
      <c r="A227" s="72">
        <v>225</v>
      </c>
      <c r="B227" s="29" t="s">
        <v>972</v>
      </c>
      <c r="C227" s="27" t="s">
        <v>904</v>
      </c>
      <c r="D227" s="28" t="s">
        <v>833</v>
      </c>
      <c r="E227" s="24">
        <v>3200100617134</v>
      </c>
      <c r="F227" s="27" t="s">
        <v>1407</v>
      </c>
      <c r="G227" s="18" t="s">
        <v>1164</v>
      </c>
      <c r="H227" s="20">
        <v>100000</v>
      </c>
      <c r="I227" s="20">
        <f t="shared" si="33"/>
        <v>7500</v>
      </c>
      <c r="J227" s="20">
        <f t="shared" si="34"/>
        <v>92500</v>
      </c>
      <c r="K227" s="20">
        <f t="shared" si="35"/>
        <v>32374.999999999996</v>
      </c>
      <c r="L227" s="224">
        <f t="shared" si="36"/>
        <v>27750</v>
      </c>
      <c r="M227" s="20">
        <f t="shared" si="37"/>
        <v>32374.999999999996</v>
      </c>
      <c r="N227" s="20">
        <f t="shared" si="32"/>
        <v>39875</v>
      </c>
      <c r="O227" s="66"/>
      <c r="P227" s="20"/>
      <c r="Q227" s="21">
        <f t="shared" si="31"/>
        <v>60125</v>
      </c>
      <c r="R227" s="29" t="s">
        <v>973</v>
      </c>
      <c r="S227" s="21" t="s">
        <v>89</v>
      </c>
      <c r="T227" s="21" t="s">
        <v>974</v>
      </c>
      <c r="U227" s="10">
        <v>3027403967</v>
      </c>
      <c r="V227" s="47"/>
      <c r="W227" s="47"/>
      <c r="X227" s="47"/>
      <c r="Y227" s="47"/>
      <c r="Z227" s="49"/>
      <c r="AA227" s="13"/>
    </row>
    <row r="228" spans="1:27" s="26" customFormat="1" x14ac:dyDescent="0.6">
      <c r="A228" s="72">
        <v>226</v>
      </c>
      <c r="B228" s="29" t="s">
        <v>171</v>
      </c>
      <c r="C228" s="27" t="s">
        <v>870</v>
      </c>
      <c r="D228" s="28" t="s">
        <v>826</v>
      </c>
      <c r="E228" s="24">
        <v>3251100282095</v>
      </c>
      <c r="F228" s="7" t="s">
        <v>1408</v>
      </c>
      <c r="G228" s="18" t="s">
        <v>1164</v>
      </c>
      <c r="H228" s="20">
        <v>100000</v>
      </c>
      <c r="I228" s="20">
        <f t="shared" si="33"/>
        <v>7500</v>
      </c>
      <c r="J228" s="20">
        <f t="shared" si="34"/>
        <v>92500</v>
      </c>
      <c r="K228" s="20">
        <f t="shared" si="35"/>
        <v>32374.999999999996</v>
      </c>
      <c r="L228" s="224">
        <f t="shared" si="36"/>
        <v>27750</v>
      </c>
      <c r="M228" s="20">
        <f t="shared" si="37"/>
        <v>32374.999999999996</v>
      </c>
      <c r="N228" s="20">
        <f t="shared" si="32"/>
        <v>39875</v>
      </c>
      <c r="O228" s="66">
        <v>27750</v>
      </c>
      <c r="P228" s="20">
        <v>32374.999999999996</v>
      </c>
      <c r="Q228" s="21">
        <f t="shared" si="31"/>
        <v>0</v>
      </c>
      <c r="R228" s="29" t="s">
        <v>171</v>
      </c>
      <c r="S228" s="21" t="s">
        <v>89</v>
      </c>
      <c r="T228" s="21" t="s">
        <v>17</v>
      </c>
      <c r="U228" s="10">
        <v>792129595</v>
      </c>
      <c r="V228" s="47"/>
      <c r="W228" s="47"/>
      <c r="X228" s="47"/>
      <c r="Y228" s="47"/>
      <c r="Z228" s="49"/>
      <c r="AA228" s="13"/>
    </row>
    <row r="229" spans="1:27" s="464" customFormat="1" x14ac:dyDescent="0.6">
      <c r="A229" s="465">
        <v>227</v>
      </c>
      <c r="B229" s="466" t="s">
        <v>987</v>
      </c>
      <c r="C229" s="467" t="s">
        <v>865</v>
      </c>
      <c r="D229" s="468" t="s">
        <v>826</v>
      </c>
      <c r="E229" s="256">
        <v>3130400130797</v>
      </c>
      <c r="F229" s="469" t="s">
        <v>1409</v>
      </c>
      <c r="G229" s="470" t="s">
        <v>1164</v>
      </c>
      <c r="H229" s="471">
        <v>200000</v>
      </c>
      <c r="I229" s="471">
        <f t="shared" si="33"/>
        <v>15000</v>
      </c>
      <c r="J229" s="471">
        <f t="shared" si="34"/>
        <v>185000</v>
      </c>
      <c r="K229" s="471">
        <f t="shared" si="35"/>
        <v>64749.999999999993</v>
      </c>
      <c r="L229" s="472">
        <f t="shared" si="36"/>
        <v>55500</v>
      </c>
      <c r="M229" s="471">
        <f t="shared" si="37"/>
        <v>64749.999999999993</v>
      </c>
      <c r="N229" s="471">
        <f t="shared" si="32"/>
        <v>79750</v>
      </c>
      <c r="O229" s="473">
        <v>55500</v>
      </c>
      <c r="P229" s="471">
        <v>64749.999999999993</v>
      </c>
      <c r="Q229" s="83">
        <f t="shared" si="31"/>
        <v>0</v>
      </c>
      <c r="R229" s="77" t="s">
        <v>935</v>
      </c>
      <c r="S229" s="83" t="s">
        <v>89</v>
      </c>
      <c r="T229" s="83" t="s">
        <v>200</v>
      </c>
      <c r="U229" s="84">
        <v>202594107</v>
      </c>
      <c r="V229" s="474"/>
      <c r="W229" s="474"/>
      <c r="X229" s="474"/>
      <c r="Y229" s="474"/>
      <c r="Z229" s="475"/>
      <c r="AA229" s="476"/>
    </row>
    <row r="230" spans="1:27" s="26" customFormat="1" x14ac:dyDescent="0.6">
      <c r="A230" s="72">
        <v>228</v>
      </c>
      <c r="B230" s="29" t="s">
        <v>987</v>
      </c>
      <c r="C230" s="27" t="s">
        <v>866</v>
      </c>
      <c r="D230" s="28" t="s">
        <v>826</v>
      </c>
      <c r="E230" s="24">
        <v>3130400130797</v>
      </c>
      <c r="F230" s="7" t="s">
        <v>1410</v>
      </c>
      <c r="G230" s="18" t="s">
        <v>1164</v>
      </c>
      <c r="H230" s="20">
        <v>180000</v>
      </c>
      <c r="I230" s="20">
        <f t="shared" si="33"/>
        <v>13500</v>
      </c>
      <c r="J230" s="20">
        <f t="shared" si="34"/>
        <v>166500</v>
      </c>
      <c r="K230" s="20">
        <f t="shared" si="35"/>
        <v>58274.999999999993</v>
      </c>
      <c r="L230" s="224">
        <f t="shared" si="36"/>
        <v>49950</v>
      </c>
      <c r="M230" s="20">
        <f t="shared" si="37"/>
        <v>58274.999999999993</v>
      </c>
      <c r="N230" s="20">
        <f t="shared" si="32"/>
        <v>71775</v>
      </c>
      <c r="O230" s="343">
        <v>49950</v>
      </c>
      <c r="P230" s="343">
        <v>58275</v>
      </c>
      <c r="Q230" s="21">
        <f t="shared" si="31"/>
        <v>0</v>
      </c>
      <c r="R230" s="29" t="s">
        <v>935</v>
      </c>
      <c r="S230" s="21" t="s">
        <v>89</v>
      </c>
      <c r="T230" s="21" t="s">
        <v>200</v>
      </c>
      <c r="U230" s="10">
        <v>202594107</v>
      </c>
      <c r="V230" s="47"/>
      <c r="W230" s="47"/>
      <c r="X230" s="47"/>
      <c r="Y230" s="47"/>
      <c r="Z230" s="49"/>
      <c r="AA230" s="13"/>
    </row>
    <row r="231" spans="1:27" s="26" customFormat="1" x14ac:dyDescent="0.6">
      <c r="A231" s="72">
        <v>229</v>
      </c>
      <c r="B231" s="29" t="s">
        <v>941</v>
      </c>
      <c r="C231" s="27" t="s">
        <v>869</v>
      </c>
      <c r="D231" s="28" t="s">
        <v>826</v>
      </c>
      <c r="E231" s="24">
        <v>3530100703143</v>
      </c>
      <c r="F231" s="7" t="s">
        <v>1411</v>
      </c>
      <c r="G231" s="18" t="s">
        <v>1164</v>
      </c>
      <c r="H231" s="20">
        <v>100000</v>
      </c>
      <c r="I231" s="20">
        <f t="shared" si="33"/>
        <v>7500</v>
      </c>
      <c r="J231" s="20">
        <f t="shared" si="34"/>
        <v>92500</v>
      </c>
      <c r="K231" s="20">
        <f t="shared" si="35"/>
        <v>32374.999999999996</v>
      </c>
      <c r="L231" s="224">
        <f t="shared" si="36"/>
        <v>27750</v>
      </c>
      <c r="M231" s="20">
        <f t="shared" si="37"/>
        <v>32374.999999999996</v>
      </c>
      <c r="N231" s="20">
        <f t="shared" si="32"/>
        <v>39875</v>
      </c>
      <c r="O231" s="66"/>
      <c r="P231" s="20"/>
      <c r="Q231" s="21">
        <f t="shared" si="31"/>
        <v>60125</v>
      </c>
      <c r="R231" s="29" t="s">
        <v>984</v>
      </c>
      <c r="S231" s="21" t="s">
        <v>89</v>
      </c>
      <c r="T231" s="21" t="s">
        <v>985</v>
      </c>
      <c r="U231" s="10">
        <v>1152118509</v>
      </c>
      <c r="V231" s="47"/>
      <c r="W231" s="47"/>
      <c r="X231" s="47"/>
      <c r="Y231" s="47"/>
      <c r="Z231" s="49"/>
      <c r="AA231" s="13"/>
    </row>
    <row r="232" spans="1:27" s="26" customFormat="1" x14ac:dyDescent="0.6">
      <c r="A232" s="72">
        <v>230</v>
      </c>
      <c r="B232" s="29" t="s">
        <v>936</v>
      </c>
      <c r="C232" s="27" t="s">
        <v>867</v>
      </c>
      <c r="D232" s="28" t="s">
        <v>826</v>
      </c>
      <c r="E232" s="24">
        <v>3102001670862</v>
      </c>
      <c r="F232" s="7" t="s">
        <v>1412</v>
      </c>
      <c r="G232" s="18" t="s">
        <v>1164</v>
      </c>
      <c r="H232" s="20">
        <v>180000</v>
      </c>
      <c r="I232" s="20">
        <f t="shared" si="33"/>
        <v>13500</v>
      </c>
      <c r="J232" s="20">
        <f t="shared" si="34"/>
        <v>166500</v>
      </c>
      <c r="K232" s="20">
        <f t="shared" si="35"/>
        <v>58274.999999999993</v>
      </c>
      <c r="L232" s="224">
        <f t="shared" si="36"/>
        <v>49950</v>
      </c>
      <c r="M232" s="20">
        <f t="shared" si="37"/>
        <v>58274.999999999993</v>
      </c>
      <c r="N232" s="20">
        <f t="shared" si="32"/>
        <v>71775</v>
      </c>
      <c r="O232" s="66">
        <v>49950</v>
      </c>
      <c r="P232" s="20">
        <v>58275</v>
      </c>
      <c r="Q232" s="21">
        <f t="shared" si="31"/>
        <v>0</v>
      </c>
      <c r="R232" s="29" t="s">
        <v>988</v>
      </c>
      <c r="S232" s="21" t="s">
        <v>89</v>
      </c>
      <c r="T232" s="21" t="s">
        <v>989</v>
      </c>
      <c r="U232" s="10">
        <v>132965914</v>
      </c>
      <c r="V232" s="47"/>
      <c r="W232" s="47"/>
      <c r="X232" s="47"/>
      <c r="Y232" s="47"/>
      <c r="Z232" s="49"/>
      <c r="AA232" s="13"/>
    </row>
    <row r="233" spans="1:27" s="26" customFormat="1" x14ac:dyDescent="0.6">
      <c r="A233" s="72">
        <v>231</v>
      </c>
      <c r="B233" s="29" t="s">
        <v>937</v>
      </c>
      <c r="C233" s="27" t="s">
        <v>868</v>
      </c>
      <c r="D233" s="28" t="s">
        <v>826</v>
      </c>
      <c r="E233" s="24">
        <v>3220100387171</v>
      </c>
      <c r="F233" s="7" t="s">
        <v>1413</v>
      </c>
      <c r="G233" s="18" t="s">
        <v>1164</v>
      </c>
      <c r="H233" s="20">
        <v>100000</v>
      </c>
      <c r="I233" s="20">
        <f t="shared" si="33"/>
        <v>7500</v>
      </c>
      <c r="J233" s="20">
        <f t="shared" si="34"/>
        <v>92500</v>
      </c>
      <c r="K233" s="20">
        <f t="shared" si="35"/>
        <v>32374.999999999996</v>
      </c>
      <c r="L233" s="224">
        <f t="shared" si="36"/>
        <v>27750</v>
      </c>
      <c r="M233" s="20">
        <f t="shared" si="37"/>
        <v>32374.999999999996</v>
      </c>
      <c r="N233" s="20">
        <f t="shared" si="32"/>
        <v>39875</v>
      </c>
      <c r="O233" s="66">
        <v>27750</v>
      </c>
      <c r="P233" s="20"/>
      <c r="Q233" s="21">
        <f t="shared" si="31"/>
        <v>32375</v>
      </c>
      <c r="R233" s="29" t="s">
        <v>986</v>
      </c>
      <c r="S233" s="21" t="s">
        <v>89</v>
      </c>
      <c r="T233" s="21" t="s">
        <v>985</v>
      </c>
      <c r="U233" s="10">
        <v>1152209738</v>
      </c>
      <c r="V233" s="47"/>
      <c r="W233" s="47"/>
      <c r="X233" s="47"/>
      <c r="Y233" s="47"/>
      <c r="Z233" s="49"/>
      <c r="AA233" s="13"/>
    </row>
    <row r="234" spans="1:27" s="26" customFormat="1" x14ac:dyDescent="0.6">
      <c r="A234" s="72">
        <v>232</v>
      </c>
      <c r="B234" s="29" t="s">
        <v>188</v>
      </c>
      <c r="C234" s="27" t="s">
        <v>886</v>
      </c>
      <c r="D234" s="28" t="s">
        <v>821</v>
      </c>
      <c r="E234" s="24">
        <v>3801200792324</v>
      </c>
      <c r="F234" s="7" t="s">
        <v>1414</v>
      </c>
      <c r="G234" s="18" t="s">
        <v>1164</v>
      </c>
      <c r="H234" s="20">
        <v>150000</v>
      </c>
      <c r="I234" s="20">
        <f t="shared" si="33"/>
        <v>11250</v>
      </c>
      <c r="J234" s="20">
        <f t="shared" si="34"/>
        <v>138750</v>
      </c>
      <c r="K234" s="20">
        <f t="shared" si="35"/>
        <v>48562.5</v>
      </c>
      <c r="L234" s="224">
        <f t="shared" si="36"/>
        <v>41625</v>
      </c>
      <c r="M234" s="20">
        <f t="shared" si="37"/>
        <v>48562.5</v>
      </c>
      <c r="N234" s="20">
        <f t="shared" si="32"/>
        <v>59812.5</v>
      </c>
      <c r="O234" s="66"/>
      <c r="P234" s="20"/>
      <c r="Q234" s="21">
        <f t="shared" si="31"/>
        <v>90187.5</v>
      </c>
      <c r="R234" s="29" t="s">
        <v>188</v>
      </c>
      <c r="S234" s="21" t="s">
        <v>89</v>
      </c>
      <c r="T234" s="21" t="s">
        <v>110</v>
      </c>
      <c r="U234" s="10">
        <v>4692228044</v>
      </c>
      <c r="V234" s="47"/>
      <c r="W234" s="47"/>
      <c r="X234" s="47"/>
      <c r="Y234" s="47"/>
      <c r="Z234" s="49"/>
      <c r="AA234" s="13"/>
    </row>
    <row r="235" spans="1:27" s="26" customFormat="1" x14ac:dyDescent="0.6">
      <c r="A235" s="72">
        <v>233</v>
      </c>
      <c r="B235" s="29" t="s">
        <v>1010</v>
      </c>
      <c r="C235" s="27" t="s">
        <v>887</v>
      </c>
      <c r="D235" s="28" t="s">
        <v>821</v>
      </c>
      <c r="E235" s="24">
        <v>3730300568451</v>
      </c>
      <c r="F235" s="7" t="s">
        <v>1415</v>
      </c>
      <c r="G235" s="18" t="s">
        <v>1164</v>
      </c>
      <c r="H235" s="20">
        <v>150000</v>
      </c>
      <c r="I235" s="20">
        <f t="shared" si="33"/>
        <v>11250</v>
      </c>
      <c r="J235" s="20">
        <f t="shared" si="34"/>
        <v>138750</v>
      </c>
      <c r="K235" s="20">
        <f t="shared" si="35"/>
        <v>48562.5</v>
      </c>
      <c r="L235" s="224">
        <f t="shared" si="36"/>
        <v>41625</v>
      </c>
      <c r="M235" s="20">
        <f t="shared" si="37"/>
        <v>48562.5</v>
      </c>
      <c r="N235" s="20">
        <f t="shared" si="32"/>
        <v>59812.5</v>
      </c>
      <c r="O235" s="66"/>
      <c r="P235" s="20"/>
      <c r="Q235" s="21">
        <f t="shared" si="31"/>
        <v>90187.5</v>
      </c>
      <c r="R235" s="29" t="s">
        <v>126</v>
      </c>
      <c r="S235" s="21" t="s">
        <v>89</v>
      </c>
      <c r="T235" s="21" t="s">
        <v>1011</v>
      </c>
      <c r="U235" s="10">
        <v>1292188743</v>
      </c>
      <c r="V235" s="47"/>
      <c r="W235" s="47"/>
      <c r="X235" s="47"/>
      <c r="Y235" s="47"/>
      <c r="Z235" s="49"/>
      <c r="AA235" s="13"/>
    </row>
    <row r="236" spans="1:27" s="26" customFormat="1" x14ac:dyDescent="0.6">
      <c r="A236" s="72">
        <v>234</v>
      </c>
      <c r="B236" s="29" t="s">
        <v>1006</v>
      </c>
      <c r="C236" s="27" t="s">
        <v>885</v>
      </c>
      <c r="D236" s="28" t="s">
        <v>821</v>
      </c>
      <c r="E236" s="24">
        <v>3419900430027</v>
      </c>
      <c r="F236" s="7" t="s">
        <v>1416</v>
      </c>
      <c r="G236" s="18" t="s">
        <v>1164</v>
      </c>
      <c r="H236" s="20">
        <v>150000</v>
      </c>
      <c r="I236" s="20">
        <f t="shared" si="33"/>
        <v>11250</v>
      </c>
      <c r="J236" s="20">
        <f t="shared" si="34"/>
        <v>138750</v>
      </c>
      <c r="K236" s="20">
        <f t="shared" si="35"/>
        <v>48562.5</v>
      </c>
      <c r="L236" s="224">
        <f t="shared" si="36"/>
        <v>41625</v>
      </c>
      <c r="M236" s="20">
        <f t="shared" si="37"/>
        <v>48562.5</v>
      </c>
      <c r="N236" s="20">
        <f t="shared" si="32"/>
        <v>59812.5</v>
      </c>
      <c r="O236" s="66"/>
      <c r="P236" s="20"/>
      <c r="Q236" s="21">
        <f t="shared" si="31"/>
        <v>90187.5</v>
      </c>
      <c r="R236" s="29" t="s">
        <v>1007</v>
      </c>
      <c r="S236" s="21" t="s">
        <v>89</v>
      </c>
      <c r="T236" s="21" t="s">
        <v>110</v>
      </c>
      <c r="U236" s="10">
        <v>4692286224</v>
      </c>
      <c r="V236" s="47"/>
      <c r="W236" s="47"/>
      <c r="X236" s="47"/>
      <c r="Y236" s="47"/>
      <c r="Z236" s="49"/>
      <c r="AA236" s="13"/>
    </row>
    <row r="237" spans="1:27" s="26" customFormat="1" x14ac:dyDescent="0.6">
      <c r="A237" s="72">
        <v>235</v>
      </c>
      <c r="B237" s="29" t="s">
        <v>947</v>
      </c>
      <c r="C237" s="27" t="s">
        <v>889</v>
      </c>
      <c r="D237" s="28" t="s">
        <v>821</v>
      </c>
      <c r="E237" s="24">
        <v>1740300017580</v>
      </c>
      <c r="F237" s="7" t="s">
        <v>1417</v>
      </c>
      <c r="G237" s="18" t="s">
        <v>1164</v>
      </c>
      <c r="H237" s="20">
        <v>150000</v>
      </c>
      <c r="I237" s="20">
        <f t="shared" si="33"/>
        <v>11250</v>
      </c>
      <c r="J237" s="20">
        <f t="shared" si="34"/>
        <v>138750</v>
      </c>
      <c r="K237" s="20">
        <f t="shared" si="35"/>
        <v>48562.5</v>
      </c>
      <c r="L237" s="224">
        <f t="shared" si="36"/>
        <v>41625</v>
      </c>
      <c r="M237" s="20">
        <f t="shared" si="37"/>
        <v>48562.5</v>
      </c>
      <c r="N237" s="20">
        <f t="shared" si="32"/>
        <v>59812.5</v>
      </c>
      <c r="O237" s="66"/>
      <c r="P237" s="20"/>
      <c r="Q237" s="21">
        <f t="shared" si="31"/>
        <v>90187.5</v>
      </c>
      <c r="R237" s="29" t="s">
        <v>190</v>
      </c>
      <c r="S237" s="21" t="s">
        <v>89</v>
      </c>
      <c r="T237" s="21" t="s">
        <v>110</v>
      </c>
      <c r="U237" s="10">
        <v>4692268859</v>
      </c>
      <c r="V237" s="47"/>
      <c r="W237" s="47"/>
      <c r="X237" s="47"/>
      <c r="Y237" s="47"/>
      <c r="Z237" s="49"/>
      <c r="AA237" s="13"/>
    </row>
    <row r="238" spans="1:27" s="26" customFormat="1" x14ac:dyDescent="0.6">
      <c r="A238" s="72">
        <v>236</v>
      </c>
      <c r="B238" s="29" t="s">
        <v>1010</v>
      </c>
      <c r="C238" s="27" t="s">
        <v>884</v>
      </c>
      <c r="D238" s="28" t="s">
        <v>821</v>
      </c>
      <c r="E238" s="24">
        <v>3730300568451</v>
      </c>
      <c r="F238" s="7" t="s">
        <v>1418</v>
      </c>
      <c r="G238" s="18" t="s">
        <v>1164</v>
      </c>
      <c r="H238" s="20">
        <v>150000</v>
      </c>
      <c r="I238" s="20">
        <f t="shared" si="33"/>
        <v>11250</v>
      </c>
      <c r="J238" s="20">
        <f t="shared" si="34"/>
        <v>138750</v>
      </c>
      <c r="K238" s="20">
        <f t="shared" si="35"/>
        <v>48562.5</v>
      </c>
      <c r="L238" s="224">
        <f t="shared" si="36"/>
        <v>41625</v>
      </c>
      <c r="M238" s="20">
        <f t="shared" si="37"/>
        <v>48562.5</v>
      </c>
      <c r="N238" s="20">
        <f t="shared" si="32"/>
        <v>59812.5</v>
      </c>
      <c r="O238" s="66"/>
      <c r="P238" s="20"/>
      <c r="Q238" s="21">
        <f t="shared" si="31"/>
        <v>90187.5</v>
      </c>
      <c r="R238" s="29" t="s">
        <v>126</v>
      </c>
      <c r="S238" s="21" t="s">
        <v>89</v>
      </c>
      <c r="T238" s="21" t="s">
        <v>1011</v>
      </c>
      <c r="U238" s="10">
        <v>1292188743</v>
      </c>
      <c r="V238" s="47"/>
      <c r="W238" s="47"/>
      <c r="X238" s="47"/>
      <c r="Y238" s="47"/>
      <c r="Z238" s="49"/>
      <c r="AA238" s="13"/>
    </row>
    <row r="239" spans="1:27" s="26" customFormat="1" x14ac:dyDescent="0.4">
      <c r="A239" s="72">
        <v>237</v>
      </c>
      <c r="B239" s="71" t="s">
        <v>1003</v>
      </c>
      <c r="C239" s="27" t="s">
        <v>892</v>
      </c>
      <c r="D239" s="28" t="s">
        <v>821</v>
      </c>
      <c r="E239" s="24">
        <v>3730101512722</v>
      </c>
      <c r="F239" s="7" t="s">
        <v>1419</v>
      </c>
      <c r="G239" s="18" t="s">
        <v>1164</v>
      </c>
      <c r="H239" s="20">
        <v>100000</v>
      </c>
      <c r="I239" s="20">
        <f t="shared" si="33"/>
        <v>7500</v>
      </c>
      <c r="J239" s="20">
        <f t="shared" si="34"/>
        <v>92500</v>
      </c>
      <c r="K239" s="20">
        <f t="shared" si="35"/>
        <v>32374.999999999996</v>
      </c>
      <c r="L239" s="224">
        <f t="shared" si="36"/>
        <v>27750</v>
      </c>
      <c r="M239" s="20">
        <f t="shared" si="37"/>
        <v>32374.999999999996</v>
      </c>
      <c r="N239" s="20">
        <f t="shared" si="32"/>
        <v>39875</v>
      </c>
      <c r="O239" s="285">
        <v>27750</v>
      </c>
      <c r="P239" s="20">
        <v>32375</v>
      </c>
      <c r="Q239" s="21">
        <f t="shared" si="31"/>
        <v>0</v>
      </c>
      <c r="R239" s="19" t="s">
        <v>1004</v>
      </c>
      <c r="S239" s="21" t="s">
        <v>89</v>
      </c>
      <c r="T239" s="21" t="s">
        <v>110</v>
      </c>
      <c r="U239" s="10">
        <v>4692286034</v>
      </c>
      <c r="V239" s="47"/>
      <c r="W239" s="47"/>
      <c r="X239" s="47"/>
      <c r="Y239" s="47"/>
      <c r="Z239" s="49"/>
      <c r="AA239" s="13"/>
    </row>
    <row r="240" spans="1:27" s="26" customFormat="1" x14ac:dyDescent="0.6">
      <c r="A240" s="72">
        <v>238</v>
      </c>
      <c r="B240" s="29" t="s">
        <v>949</v>
      </c>
      <c r="C240" s="27" t="s">
        <v>891</v>
      </c>
      <c r="D240" s="28" t="s">
        <v>821</v>
      </c>
      <c r="E240" s="24">
        <v>3700700383857</v>
      </c>
      <c r="F240" s="27" t="s">
        <v>1420</v>
      </c>
      <c r="G240" s="18" t="s">
        <v>1164</v>
      </c>
      <c r="H240" s="20">
        <v>100000</v>
      </c>
      <c r="I240" s="20">
        <f t="shared" si="33"/>
        <v>7500</v>
      </c>
      <c r="J240" s="20">
        <f t="shared" si="34"/>
        <v>92500</v>
      </c>
      <c r="K240" s="20">
        <f t="shared" si="35"/>
        <v>32374.999999999996</v>
      </c>
      <c r="L240" s="224">
        <f t="shared" si="36"/>
        <v>27750</v>
      </c>
      <c r="M240" s="20">
        <f t="shared" si="37"/>
        <v>32374.999999999996</v>
      </c>
      <c r="N240" s="20">
        <f t="shared" si="32"/>
        <v>39875</v>
      </c>
      <c r="O240" s="66"/>
      <c r="P240" s="20"/>
      <c r="Q240" s="21">
        <f t="shared" si="31"/>
        <v>60125</v>
      </c>
      <c r="R240" s="77" t="s">
        <v>1005</v>
      </c>
      <c r="S240" s="83" t="s">
        <v>89</v>
      </c>
      <c r="T240" s="83"/>
      <c r="U240" s="84"/>
      <c r="V240" s="47"/>
      <c r="W240" s="47"/>
      <c r="X240" s="47"/>
      <c r="Y240" s="47"/>
      <c r="Z240" s="49"/>
      <c r="AA240" s="13"/>
    </row>
    <row r="241" spans="1:27" s="26" customFormat="1" x14ac:dyDescent="0.6">
      <c r="A241" s="72">
        <v>239</v>
      </c>
      <c r="B241" s="29" t="s">
        <v>948</v>
      </c>
      <c r="C241" s="27" t="s">
        <v>890</v>
      </c>
      <c r="D241" s="28" t="s">
        <v>821</v>
      </c>
      <c r="E241" s="24">
        <v>3730200754244</v>
      </c>
      <c r="F241" s="27" t="s">
        <v>1421</v>
      </c>
      <c r="G241" s="18" t="s">
        <v>1164</v>
      </c>
      <c r="H241" s="20">
        <v>100000</v>
      </c>
      <c r="I241" s="20">
        <f t="shared" si="33"/>
        <v>7500</v>
      </c>
      <c r="J241" s="20">
        <f t="shared" si="34"/>
        <v>92500</v>
      </c>
      <c r="K241" s="20">
        <f t="shared" si="35"/>
        <v>32374.999999999996</v>
      </c>
      <c r="L241" s="224">
        <f t="shared" si="36"/>
        <v>27750</v>
      </c>
      <c r="M241" s="20">
        <f t="shared" si="37"/>
        <v>32374.999999999996</v>
      </c>
      <c r="N241" s="20">
        <f t="shared" si="32"/>
        <v>39875</v>
      </c>
      <c r="O241" s="66">
        <v>27750</v>
      </c>
      <c r="P241" s="20">
        <v>32375</v>
      </c>
      <c r="Q241" s="21">
        <f t="shared" si="31"/>
        <v>0</v>
      </c>
      <c r="R241" s="29" t="s">
        <v>1008</v>
      </c>
      <c r="S241" s="21" t="s">
        <v>89</v>
      </c>
      <c r="T241" s="21" t="s">
        <v>1009</v>
      </c>
      <c r="U241" s="10">
        <v>172364077</v>
      </c>
      <c r="V241" s="47"/>
      <c r="W241" s="47"/>
      <c r="X241" s="47"/>
      <c r="Y241" s="47"/>
      <c r="Z241" s="49"/>
      <c r="AA241" s="13"/>
    </row>
    <row r="242" spans="1:27" s="26" customFormat="1" x14ac:dyDescent="0.6">
      <c r="A242" s="72">
        <v>240</v>
      </c>
      <c r="B242" s="29" t="s">
        <v>977</v>
      </c>
      <c r="C242" s="27" t="s">
        <v>901</v>
      </c>
      <c r="D242" s="28" t="s">
        <v>832</v>
      </c>
      <c r="E242" s="24">
        <v>3700200097235</v>
      </c>
      <c r="F242" s="27" t="s">
        <v>1422</v>
      </c>
      <c r="G242" s="18" t="s">
        <v>1164</v>
      </c>
      <c r="H242" s="20">
        <v>120000</v>
      </c>
      <c r="I242" s="20">
        <f t="shared" si="33"/>
        <v>9000</v>
      </c>
      <c r="J242" s="20">
        <f t="shared" si="34"/>
        <v>111000</v>
      </c>
      <c r="K242" s="20">
        <f t="shared" si="35"/>
        <v>38850</v>
      </c>
      <c r="L242" s="224">
        <f t="shared" si="36"/>
        <v>33300</v>
      </c>
      <c r="M242" s="20">
        <f t="shared" si="37"/>
        <v>38850</v>
      </c>
      <c r="N242" s="20">
        <f t="shared" si="32"/>
        <v>47850</v>
      </c>
      <c r="O242" s="66">
        <v>33300</v>
      </c>
      <c r="P242" s="20">
        <v>38850</v>
      </c>
      <c r="Q242" s="21">
        <f t="shared" si="31"/>
        <v>0</v>
      </c>
      <c r="R242" s="29" t="s">
        <v>191</v>
      </c>
      <c r="S242" s="21" t="s">
        <v>89</v>
      </c>
      <c r="T242" s="21" t="s">
        <v>192</v>
      </c>
      <c r="U242" s="10">
        <v>2472155528</v>
      </c>
      <c r="V242" s="47"/>
      <c r="W242" s="47"/>
      <c r="X242" s="47"/>
      <c r="Y242" s="47"/>
      <c r="Z242" s="49"/>
      <c r="AA242" s="13"/>
    </row>
    <row r="243" spans="1:27" s="26" customFormat="1" x14ac:dyDescent="0.6">
      <c r="A243" s="72">
        <v>241</v>
      </c>
      <c r="B243" s="29" t="s">
        <v>975</v>
      </c>
      <c r="C243" s="27" t="s">
        <v>902</v>
      </c>
      <c r="D243" s="28" t="s">
        <v>832</v>
      </c>
      <c r="E243" s="24">
        <v>3210100121431</v>
      </c>
      <c r="F243" s="27" t="s">
        <v>1423</v>
      </c>
      <c r="G243" s="18" t="s">
        <v>1164</v>
      </c>
      <c r="H243" s="20">
        <v>120000</v>
      </c>
      <c r="I243" s="20">
        <f t="shared" si="33"/>
        <v>9000</v>
      </c>
      <c r="J243" s="20">
        <f t="shared" si="34"/>
        <v>111000</v>
      </c>
      <c r="K243" s="20">
        <f t="shared" si="35"/>
        <v>38850</v>
      </c>
      <c r="L243" s="224">
        <f t="shared" si="36"/>
        <v>33300</v>
      </c>
      <c r="M243" s="20">
        <f t="shared" si="37"/>
        <v>38850</v>
      </c>
      <c r="N243" s="20">
        <f t="shared" si="32"/>
        <v>47850</v>
      </c>
      <c r="O243" s="66">
        <v>33300</v>
      </c>
      <c r="P243" s="20">
        <v>38850</v>
      </c>
      <c r="Q243" s="21">
        <f t="shared" si="31"/>
        <v>0</v>
      </c>
      <c r="R243" s="29" t="s">
        <v>975</v>
      </c>
      <c r="S243" s="21" t="s">
        <v>89</v>
      </c>
      <c r="T243" s="21" t="s">
        <v>976</v>
      </c>
      <c r="U243" s="10">
        <v>5362864455</v>
      </c>
      <c r="V243" s="47"/>
      <c r="W243" s="47"/>
      <c r="X243" s="47"/>
      <c r="Y243" s="47"/>
      <c r="Z243" s="49"/>
      <c r="AA243" s="13"/>
    </row>
    <row r="244" spans="1:27" s="26" customFormat="1" x14ac:dyDescent="0.6">
      <c r="A244" s="72">
        <v>242</v>
      </c>
      <c r="B244" s="29" t="s">
        <v>1071</v>
      </c>
      <c r="C244" s="27" t="s">
        <v>1109</v>
      </c>
      <c r="D244" s="28" t="s">
        <v>28</v>
      </c>
      <c r="E244" s="24" t="s">
        <v>1085</v>
      </c>
      <c r="F244" s="27" t="s">
        <v>1424</v>
      </c>
      <c r="G244" s="18" t="s">
        <v>1164</v>
      </c>
      <c r="H244" s="20">
        <v>200000</v>
      </c>
      <c r="I244" s="20">
        <f t="shared" si="33"/>
        <v>15000</v>
      </c>
      <c r="J244" s="20">
        <f t="shared" si="34"/>
        <v>185000</v>
      </c>
      <c r="K244" s="20">
        <f t="shared" si="35"/>
        <v>64749.999999999993</v>
      </c>
      <c r="L244" s="224">
        <f t="shared" si="36"/>
        <v>55500</v>
      </c>
      <c r="M244" s="20">
        <f t="shared" si="37"/>
        <v>64749.999999999993</v>
      </c>
      <c r="N244" s="20">
        <f t="shared" si="32"/>
        <v>79750</v>
      </c>
      <c r="O244" s="66"/>
      <c r="P244" s="20"/>
      <c r="Q244" s="21">
        <f t="shared" si="31"/>
        <v>120250</v>
      </c>
      <c r="R244" s="29" t="s">
        <v>1071</v>
      </c>
      <c r="S244" s="21" t="s">
        <v>89</v>
      </c>
      <c r="T244" s="21" t="s">
        <v>54</v>
      </c>
      <c r="U244" s="10">
        <v>3412760898</v>
      </c>
      <c r="V244" s="47"/>
      <c r="W244" s="47"/>
      <c r="X244" s="47"/>
      <c r="Y244" s="47"/>
      <c r="Z244" s="49"/>
      <c r="AA244" s="13"/>
    </row>
    <row r="245" spans="1:27" s="26" customFormat="1" x14ac:dyDescent="0.6">
      <c r="A245" s="72">
        <v>243</v>
      </c>
      <c r="B245" s="29" t="s">
        <v>1156</v>
      </c>
      <c r="C245" s="27" t="s">
        <v>1114</v>
      </c>
      <c r="D245" s="28" t="s">
        <v>28</v>
      </c>
      <c r="E245" s="24" t="s">
        <v>1091</v>
      </c>
      <c r="F245" s="27" t="s">
        <v>1425</v>
      </c>
      <c r="G245" s="18" t="s">
        <v>1164</v>
      </c>
      <c r="H245" s="20">
        <v>100000</v>
      </c>
      <c r="I245" s="20">
        <f t="shared" si="33"/>
        <v>7500</v>
      </c>
      <c r="J245" s="20">
        <f t="shared" si="34"/>
        <v>92500</v>
      </c>
      <c r="K245" s="20">
        <f t="shared" si="35"/>
        <v>32374.999999999996</v>
      </c>
      <c r="L245" s="224">
        <f t="shared" si="36"/>
        <v>27750</v>
      </c>
      <c r="M245" s="20">
        <f t="shared" si="37"/>
        <v>32374.999999999996</v>
      </c>
      <c r="N245" s="20">
        <f t="shared" si="32"/>
        <v>39875</v>
      </c>
      <c r="O245" s="66"/>
      <c r="P245" s="20"/>
      <c r="Q245" s="21">
        <f t="shared" si="31"/>
        <v>60125</v>
      </c>
      <c r="R245" s="29" t="s">
        <v>1157</v>
      </c>
      <c r="S245" s="21" t="s">
        <v>89</v>
      </c>
      <c r="T245" s="21" t="s">
        <v>54</v>
      </c>
      <c r="U245" s="10">
        <v>3412326039</v>
      </c>
      <c r="V245" s="47"/>
      <c r="W245" s="47"/>
      <c r="X245" s="47"/>
      <c r="Y245" s="47"/>
      <c r="Z245" s="49"/>
      <c r="AA245" s="13"/>
    </row>
    <row r="246" spans="1:27" s="26" customFormat="1" x14ac:dyDescent="0.6">
      <c r="A246" s="72">
        <v>244</v>
      </c>
      <c r="B246" s="29" t="s">
        <v>1154</v>
      </c>
      <c r="C246" s="27" t="s">
        <v>1117</v>
      </c>
      <c r="D246" s="28" t="s">
        <v>28</v>
      </c>
      <c r="E246" s="24" t="s">
        <v>1094</v>
      </c>
      <c r="F246" s="27" t="s">
        <v>1426</v>
      </c>
      <c r="G246" s="18" t="s">
        <v>1164</v>
      </c>
      <c r="H246" s="20">
        <v>100000</v>
      </c>
      <c r="I246" s="20">
        <f t="shared" si="33"/>
        <v>7500</v>
      </c>
      <c r="J246" s="20">
        <f t="shared" si="34"/>
        <v>92500</v>
      </c>
      <c r="K246" s="20">
        <f t="shared" si="35"/>
        <v>32374.999999999996</v>
      </c>
      <c r="L246" s="224">
        <f t="shared" si="36"/>
        <v>27750</v>
      </c>
      <c r="M246" s="20">
        <f t="shared" si="37"/>
        <v>32374.999999999996</v>
      </c>
      <c r="N246" s="20">
        <f t="shared" si="32"/>
        <v>39875</v>
      </c>
      <c r="O246" s="66"/>
      <c r="P246" s="20"/>
      <c r="Q246" s="21">
        <f t="shared" si="31"/>
        <v>60125</v>
      </c>
      <c r="R246" s="29" t="s">
        <v>1154</v>
      </c>
      <c r="S246" s="21" t="s">
        <v>89</v>
      </c>
      <c r="T246" s="21" t="s">
        <v>54</v>
      </c>
      <c r="U246" s="10">
        <v>3412955357</v>
      </c>
      <c r="V246" s="47"/>
      <c r="W246" s="47"/>
      <c r="X246" s="47"/>
      <c r="Y246" s="47"/>
      <c r="Z246" s="49"/>
      <c r="AA246" s="13"/>
    </row>
    <row r="247" spans="1:27" s="26" customFormat="1" x14ac:dyDescent="0.6">
      <c r="A247" s="72">
        <v>245</v>
      </c>
      <c r="B247" s="29" t="s">
        <v>1074</v>
      </c>
      <c r="C247" s="27" t="s">
        <v>1112</v>
      </c>
      <c r="D247" s="28" t="s">
        <v>28</v>
      </c>
      <c r="E247" s="24" t="s">
        <v>1089</v>
      </c>
      <c r="F247" s="27" t="s">
        <v>1427</v>
      </c>
      <c r="G247" s="18" t="s">
        <v>1164</v>
      </c>
      <c r="H247" s="20">
        <v>100000</v>
      </c>
      <c r="I247" s="20">
        <f t="shared" si="33"/>
        <v>7500</v>
      </c>
      <c r="J247" s="20">
        <f t="shared" si="34"/>
        <v>92500</v>
      </c>
      <c r="K247" s="20">
        <f t="shared" si="35"/>
        <v>32374.999999999996</v>
      </c>
      <c r="L247" s="224">
        <f t="shared" si="36"/>
        <v>27750</v>
      </c>
      <c r="M247" s="20">
        <f t="shared" si="37"/>
        <v>32374.999999999996</v>
      </c>
      <c r="N247" s="20">
        <f t="shared" si="32"/>
        <v>39875</v>
      </c>
      <c r="O247" s="66"/>
      <c r="P247" s="20"/>
      <c r="Q247" s="21">
        <f t="shared" si="31"/>
        <v>60125</v>
      </c>
      <c r="R247" s="29" t="s">
        <v>1155</v>
      </c>
      <c r="S247" s="21" t="s">
        <v>89</v>
      </c>
      <c r="T247" s="21" t="s">
        <v>54</v>
      </c>
      <c r="U247" s="10">
        <v>3412464780</v>
      </c>
      <c r="V247" s="47"/>
      <c r="W247" s="47"/>
      <c r="X247" s="47"/>
      <c r="Y247" s="47"/>
      <c r="Z247" s="49"/>
      <c r="AA247" s="13"/>
    </row>
    <row r="248" spans="1:27" s="26" customFormat="1" x14ac:dyDescent="0.6">
      <c r="A248" s="72">
        <v>246</v>
      </c>
      <c r="B248" s="29" t="s">
        <v>1073</v>
      </c>
      <c r="C248" s="27" t="s">
        <v>1150</v>
      </c>
      <c r="D248" s="28" t="s">
        <v>28</v>
      </c>
      <c r="E248" s="24" t="s">
        <v>1088</v>
      </c>
      <c r="F248" s="27" t="s">
        <v>1428</v>
      </c>
      <c r="G248" s="18" t="s">
        <v>1164</v>
      </c>
      <c r="H248" s="20">
        <v>100000</v>
      </c>
      <c r="I248" s="20">
        <f t="shared" si="33"/>
        <v>7500</v>
      </c>
      <c r="J248" s="20">
        <f t="shared" si="34"/>
        <v>92500</v>
      </c>
      <c r="K248" s="20">
        <f>+J248*35%</f>
        <v>32374.999999999996</v>
      </c>
      <c r="L248" s="20">
        <f t="shared" si="36"/>
        <v>27750</v>
      </c>
      <c r="M248" s="20">
        <f t="shared" si="37"/>
        <v>32374.999999999996</v>
      </c>
      <c r="N248" s="20">
        <f t="shared" si="32"/>
        <v>39875</v>
      </c>
      <c r="O248" s="66">
        <f>L248</f>
        <v>27750</v>
      </c>
      <c r="P248" s="20"/>
      <c r="Q248" s="21">
        <f t="shared" si="31"/>
        <v>32375</v>
      </c>
      <c r="R248" s="29" t="s">
        <v>1151</v>
      </c>
      <c r="S248" s="21" t="s">
        <v>89</v>
      </c>
      <c r="T248" s="21" t="s">
        <v>1152</v>
      </c>
      <c r="U248" s="10">
        <v>5062360986</v>
      </c>
      <c r="V248" s="47"/>
      <c r="W248" s="47"/>
      <c r="X248" s="47"/>
      <c r="Y248" s="47"/>
      <c r="Z248" s="49"/>
      <c r="AA248" s="13"/>
    </row>
    <row r="249" spans="1:27" s="26" customFormat="1" x14ac:dyDescent="0.6">
      <c r="A249" s="72">
        <v>247</v>
      </c>
      <c r="B249" s="29" t="s">
        <v>1146</v>
      </c>
      <c r="C249" s="27" t="s">
        <v>1113</v>
      </c>
      <c r="D249" s="28" t="s">
        <v>28</v>
      </c>
      <c r="E249" s="24" t="s">
        <v>1090</v>
      </c>
      <c r="F249" s="27" t="s">
        <v>1429</v>
      </c>
      <c r="G249" s="18" t="s">
        <v>1164</v>
      </c>
      <c r="H249" s="20">
        <v>100000</v>
      </c>
      <c r="I249" s="20">
        <f t="shared" si="33"/>
        <v>7500</v>
      </c>
      <c r="J249" s="20">
        <f t="shared" si="34"/>
        <v>92500</v>
      </c>
      <c r="K249" s="20">
        <f t="shared" si="35"/>
        <v>32374.999999999996</v>
      </c>
      <c r="L249" s="224">
        <f t="shared" si="36"/>
        <v>27750</v>
      </c>
      <c r="M249" s="20">
        <f t="shared" si="37"/>
        <v>32374.999999999996</v>
      </c>
      <c r="N249" s="20">
        <f t="shared" si="32"/>
        <v>39875</v>
      </c>
      <c r="O249" s="285">
        <v>27750</v>
      </c>
      <c r="P249" s="20"/>
      <c r="Q249" s="21">
        <f t="shared" si="31"/>
        <v>32375</v>
      </c>
      <c r="R249" s="29" t="s">
        <v>1147</v>
      </c>
      <c r="S249" s="21" t="s">
        <v>89</v>
      </c>
      <c r="T249" s="21" t="s">
        <v>54</v>
      </c>
      <c r="U249" s="10">
        <v>3412420253</v>
      </c>
      <c r="V249" s="47"/>
      <c r="W249" s="47"/>
      <c r="X249" s="47"/>
      <c r="Y249" s="47"/>
      <c r="Z249" s="49"/>
      <c r="AA249" s="13"/>
    </row>
    <row r="250" spans="1:27" s="26" customFormat="1" x14ac:dyDescent="0.6">
      <c r="A250" s="72">
        <v>248</v>
      </c>
      <c r="B250" s="29" t="s">
        <v>1075</v>
      </c>
      <c r="C250" s="27" t="s">
        <v>1118</v>
      </c>
      <c r="D250" s="28" t="s">
        <v>28</v>
      </c>
      <c r="E250" s="24" t="s">
        <v>1095</v>
      </c>
      <c r="F250" s="27" t="s">
        <v>1430</v>
      </c>
      <c r="G250" s="18" t="s">
        <v>1164</v>
      </c>
      <c r="H250" s="20">
        <v>100000</v>
      </c>
      <c r="I250" s="20">
        <f t="shared" si="33"/>
        <v>7500</v>
      </c>
      <c r="J250" s="20">
        <f t="shared" si="34"/>
        <v>92500</v>
      </c>
      <c r="K250" s="20">
        <f t="shared" si="35"/>
        <v>32374.999999999996</v>
      </c>
      <c r="L250" s="224">
        <f t="shared" si="36"/>
        <v>27750</v>
      </c>
      <c r="M250" s="20">
        <f t="shared" si="37"/>
        <v>32374.999999999996</v>
      </c>
      <c r="N250" s="20">
        <f t="shared" si="32"/>
        <v>39875</v>
      </c>
      <c r="O250" s="66"/>
      <c r="P250" s="20"/>
      <c r="Q250" s="21">
        <f t="shared" si="31"/>
        <v>60125</v>
      </c>
      <c r="R250" s="29" t="s">
        <v>1075</v>
      </c>
      <c r="S250" s="21" t="s">
        <v>89</v>
      </c>
      <c r="T250" s="21" t="s">
        <v>54</v>
      </c>
      <c r="U250" s="10">
        <v>3412326179</v>
      </c>
      <c r="V250" s="47"/>
      <c r="W250" s="47"/>
      <c r="X250" s="47"/>
      <c r="Y250" s="47"/>
      <c r="Z250" s="49"/>
      <c r="AA250" s="13"/>
    </row>
    <row r="251" spans="1:27" s="26" customFormat="1" x14ac:dyDescent="0.6">
      <c r="A251" s="72">
        <v>249</v>
      </c>
      <c r="B251" s="29" t="s">
        <v>1153</v>
      </c>
      <c r="C251" s="27" t="s">
        <v>1116</v>
      </c>
      <c r="D251" s="28" t="s">
        <v>28</v>
      </c>
      <c r="E251" s="24" t="s">
        <v>1093</v>
      </c>
      <c r="F251" s="27" t="s">
        <v>1431</v>
      </c>
      <c r="G251" s="18" t="s">
        <v>1164</v>
      </c>
      <c r="H251" s="20">
        <v>100000</v>
      </c>
      <c r="I251" s="20">
        <f t="shared" si="33"/>
        <v>7500</v>
      </c>
      <c r="J251" s="20">
        <f t="shared" si="34"/>
        <v>92500</v>
      </c>
      <c r="K251" s="20">
        <f t="shared" si="35"/>
        <v>32374.999999999996</v>
      </c>
      <c r="L251" s="224">
        <f t="shared" si="36"/>
        <v>27750</v>
      </c>
      <c r="M251" s="20">
        <f t="shared" si="37"/>
        <v>32374.999999999996</v>
      </c>
      <c r="N251" s="20">
        <f t="shared" si="32"/>
        <v>39875</v>
      </c>
      <c r="O251" s="66"/>
      <c r="P251" s="20"/>
      <c r="Q251" s="21">
        <f t="shared" si="31"/>
        <v>60125</v>
      </c>
      <c r="R251" s="29" t="s">
        <v>1158</v>
      </c>
      <c r="S251" s="21" t="s">
        <v>89</v>
      </c>
      <c r="T251" s="21" t="s">
        <v>54</v>
      </c>
      <c r="U251" s="10">
        <v>3412770269</v>
      </c>
      <c r="V251" s="47"/>
      <c r="W251" s="47"/>
      <c r="X251" s="47"/>
      <c r="Y251" s="47"/>
      <c r="Z251" s="49"/>
      <c r="AA251" s="13"/>
    </row>
    <row r="252" spans="1:27" s="26" customFormat="1" x14ac:dyDescent="0.6">
      <c r="A252" s="72">
        <v>250</v>
      </c>
      <c r="B252" s="29" t="s">
        <v>1148</v>
      </c>
      <c r="C252" s="27" t="s">
        <v>1115</v>
      </c>
      <c r="D252" s="28" t="s">
        <v>28</v>
      </c>
      <c r="E252" s="24" t="s">
        <v>1092</v>
      </c>
      <c r="F252" s="27" t="s">
        <v>1432</v>
      </c>
      <c r="G252" s="18" t="s">
        <v>1164</v>
      </c>
      <c r="H252" s="20">
        <v>100000</v>
      </c>
      <c r="I252" s="20">
        <f t="shared" si="33"/>
        <v>7500</v>
      </c>
      <c r="J252" s="20">
        <f t="shared" si="34"/>
        <v>92500</v>
      </c>
      <c r="K252" s="20">
        <f t="shared" si="35"/>
        <v>32374.999999999996</v>
      </c>
      <c r="L252" s="224">
        <f t="shared" si="36"/>
        <v>27750</v>
      </c>
      <c r="M252" s="20">
        <f t="shared" si="37"/>
        <v>32374.999999999996</v>
      </c>
      <c r="N252" s="20">
        <f t="shared" si="32"/>
        <v>39875</v>
      </c>
      <c r="O252" s="66"/>
      <c r="P252" s="20"/>
      <c r="Q252" s="21">
        <f t="shared" si="31"/>
        <v>60125</v>
      </c>
      <c r="R252" s="29" t="s">
        <v>1149</v>
      </c>
      <c r="S252" s="21" t="s">
        <v>89</v>
      </c>
      <c r="T252" s="21" t="s">
        <v>54</v>
      </c>
      <c r="U252" s="10">
        <v>3412351441</v>
      </c>
      <c r="V252" s="47"/>
      <c r="W252" s="47"/>
      <c r="X252" s="47"/>
      <c r="Y252" s="47"/>
      <c r="Z252" s="49"/>
      <c r="AA252" s="13"/>
    </row>
    <row r="253" spans="1:27" s="26" customFormat="1" x14ac:dyDescent="0.6">
      <c r="A253" s="72">
        <v>251</v>
      </c>
      <c r="B253" s="29" t="s">
        <v>1079</v>
      </c>
      <c r="C253" s="27" t="s">
        <v>1127</v>
      </c>
      <c r="D253" s="28" t="s">
        <v>1132</v>
      </c>
      <c r="E253" s="24" t="s">
        <v>1103</v>
      </c>
      <c r="F253" s="27" t="s">
        <v>1433</v>
      </c>
      <c r="G253" s="18" t="s">
        <v>1164</v>
      </c>
      <c r="H253" s="20">
        <v>100000</v>
      </c>
      <c r="I253" s="20">
        <f t="shared" si="33"/>
        <v>7500</v>
      </c>
      <c r="J253" s="20">
        <f t="shared" si="34"/>
        <v>92500</v>
      </c>
      <c r="K253" s="20">
        <f t="shared" si="35"/>
        <v>32374.999999999996</v>
      </c>
      <c r="L253" s="224">
        <f t="shared" si="36"/>
        <v>27750</v>
      </c>
      <c r="M253" s="20">
        <f t="shared" si="37"/>
        <v>32374.999999999996</v>
      </c>
      <c r="N253" s="20">
        <f t="shared" si="32"/>
        <v>39875</v>
      </c>
      <c r="O253" s="66">
        <f>L253</f>
        <v>27750</v>
      </c>
      <c r="P253" s="20"/>
      <c r="Q253" s="21">
        <f t="shared" si="31"/>
        <v>32375</v>
      </c>
      <c r="R253" s="29" t="s">
        <v>1134</v>
      </c>
      <c r="S253" s="21" t="s">
        <v>89</v>
      </c>
      <c r="T253" s="21" t="s">
        <v>1135</v>
      </c>
      <c r="U253" s="10">
        <v>4102487735</v>
      </c>
      <c r="V253" s="47"/>
      <c r="W253" s="47"/>
      <c r="X253" s="47"/>
      <c r="Y253" s="47"/>
      <c r="Z253" s="49"/>
      <c r="AA253" s="13"/>
    </row>
    <row r="254" spans="1:27" s="26" customFormat="1" x14ac:dyDescent="0.6">
      <c r="A254" s="72">
        <v>252</v>
      </c>
      <c r="B254" s="42" t="s">
        <v>607</v>
      </c>
      <c r="C254" s="43" t="s">
        <v>716</v>
      </c>
      <c r="D254" s="28" t="s">
        <v>59</v>
      </c>
      <c r="E254" s="24">
        <v>1450700130572</v>
      </c>
      <c r="F254" s="7" t="s">
        <v>1435</v>
      </c>
      <c r="G254" s="18" t="s">
        <v>1164</v>
      </c>
      <c r="H254" s="20">
        <v>100000</v>
      </c>
      <c r="I254" s="20">
        <f t="shared" si="33"/>
        <v>7500</v>
      </c>
      <c r="J254" s="20">
        <f t="shared" si="34"/>
        <v>92500</v>
      </c>
      <c r="K254" s="20">
        <f t="shared" si="35"/>
        <v>32374.999999999996</v>
      </c>
      <c r="L254" s="224">
        <f t="shared" si="36"/>
        <v>27750</v>
      </c>
      <c r="M254" s="20">
        <f t="shared" si="37"/>
        <v>32374.999999999996</v>
      </c>
      <c r="N254" s="20">
        <f t="shared" si="32"/>
        <v>39875</v>
      </c>
      <c r="O254" s="66">
        <v>27750</v>
      </c>
      <c r="P254" s="20"/>
      <c r="Q254" s="21">
        <f t="shared" si="31"/>
        <v>32375</v>
      </c>
      <c r="R254" s="29" t="s">
        <v>607</v>
      </c>
      <c r="S254" s="21" t="s">
        <v>89</v>
      </c>
      <c r="T254" s="21" t="s">
        <v>12</v>
      </c>
      <c r="U254" s="10">
        <v>4262672902</v>
      </c>
      <c r="V254" s="47"/>
      <c r="W254" s="47"/>
      <c r="X254" s="47"/>
      <c r="Y254" s="47"/>
      <c r="Z254" s="49"/>
      <c r="AA254" s="13"/>
    </row>
    <row r="255" spans="1:27" s="26" customFormat="1" x14ac:dyDescent="0.6">
      <c r="A255" s="72">
        <v>253</v>
      </c>
      <c r="B255" s="19" t="s">
        <v>609</v>
      </c>
      <c r="C255" s="27" t="s">
        <v>718</v>
      </c>
      <c r="D255" s="28" t="s">
        <v>59</v>
      </c>
      <c r="E255" s="24">
        <v>3460700974262</v>
      </c>
      <c r="F255" s="7" t="s">
        <v>1436</v>
      </c>
      <c r="G255" s="18" t="s">
        <v>1164</v>
      </c>
      <c r="H255" s="20">
        <v>100000</v>
      </c>
      <c r="I255" s="20">
        <f t="shared" si="33"/>
        <v>7500</v>
      </c>
      <c r="J255" s="20">
        <f t="shared" si="34"/>
        <v>92500</v>
      </c>
      <c r="K255" s="20">
        <f t="shared" si="35"/>
        <v>32374.999999999996</v>
      </c>
      <c r="L255" s="224">
        <f t="shared" si="36"/>
        <v>27750</v>
      </c>
      <c r="M255" s="20">
        <f t="shared" si="37"/>
        <v>32374.999999999996</v>
      </c>
      <c r="N255" s="20">
        <f t="shared" si="32"/>
        <v>39875</v>
      </c>
      <c r="O255" s="66"/>
      <c r="P255" s="20"/>
      <c r="Q255" s="21">
        <f t="shared" si="31"/>
        <v>60125</v>
      </c>
      <c r="R255" s="19" t="s">
        <v>788</v>
      </c>
      <c r="S255" s="21" t="s">
        <v>89</v>
      </c>
      <c r="T255" s="21" t="s">
        <v>44</v>
      </c>
      <c r="U255" s="10">
        <v>4962219889</v>
      </c>
      <c r="V255" s="47"/>
      <c r="W255" s="47"/>
      <c r="X255" s="47"/>
      <c r="Y255" s="47"/>
      <c r="Z255" s="49"/>
      <c r="AA255" s="13"/>
    </row>
    <row r="256" spans="1:27" s="26" customFormat="1" x14ac:dyDescent="0.6">
      <c r="A256" s="72">
        <v>254</v>
      </c>
      <c r="B256" s="29" t="s">
        <v>602</v>
      </c>
      <c r="C256" s="27" t="s">
        <v>708</v>
      </c>
      <c r="D256" s="28" t="s">
        <v>59</v>
      </c>
      <c r="E256" s="24">
        <v>3310101188546</v>
      </c>
      <c r="F256" s="7" t="s">
        <v>1437</v>
      </c>
      <c r="G256" s="18" t="s">
        <v>1164</v>
      </c>
      <c r="H256" s="20">
        <v>150000</v>
      </c>
      <c r="I256" s="20">
        <f t="shared" si="33"/>
        <v>11250</v>
      </c>
      <c r="J256" s="20">
        <f t="shared" si="34"/>
        <v>138750</v>
      </c>
      <c r="K256" s="20">
        <f t="shared" si="35"/>
        <v>48562.5</v>
      </c>
      <c r="L256" s="224">
        <f t="shared" si="36"/>
        <v>41625</v>
      </c>
      <c r="M256" s="20">
        <f t="shared" si="37"/>
        <v>48562.5</v>
      </c>
      <c r="N256" s="20">
        <f t="shared" si="32"/>
        <v>59812.5</v>
      </c>
      <c r="O256" s="66"/>
      <c r="P256" s="20"/>
      <c r="Q256" s="21">
        <f t="shared" si="31"/>
        <v>90187.5</v>
      </c>
      <c r="R256" s="29" t="s">
        <v>602</v>
      </c>
      <c r="S256" s="21" t="s">
        <v>89</v>
      </c>
      <c r="T256" s="21" t="s">
        <v>12</v>
      </c>
      <c r="U256" s="10">
        <v>4262553086</v>
      </c>
      <c r="V256" s="47"/>
      <c r="W256" s="47"/>
      <c r="X256" s="47"/>
      <c r="Y256" s="47"/>
      <c r="Z256" s="49"/>
      <c r="AA256" s="13"/>
    </row>
    <row r="257" spans="1:27" s="26" customFormat="1" x14ac:dyDescent="0.6">
      <c r="A257" s="72">
        <v>255</v>
      </c>
      <c r="B257" s="29" t="s">
        <v>603</v>
      </c>
      <c r="C257" s="27" t="s">
        <v>709</v>
      </c>
      <c r="D257" s="28" t="s">
        <v>59</v>
      </c>
      <c r="E257" s="24">
        <v>3310500019217</v>
      </c>
      <c r="F257" s="7" t="s">
        <v>1438</v>
      </c>
      <c r="G257" s="18" t="s">
        <v>1164</v>
      </c>
      <c r="H257" s="20">
        <v>180000</v>
      </c>
      <c r="I257" s="20">
        <f t="shared" si="33"/>
        <v>13500</v>
      </c>
      <c r="J257" s="20">
        <f t="shared" si="34"/>
        <v>166500</v>
      </c>
      <c r="K257" s="20">
        <f t="shared" si="35"/>
        <v>58274.999999999993</v>
      </c>
      <c r="L257" s="224">
        <f t="shared" si="36"/>
        <v>49950</v>
      </c>
      <c r="M257" s="20">
        <f t="shared" si="37"/>
        <v>58274.999999999993</v>
      </c>
      <c r="N257" s="20">
        <f t="shared" si="32"/>
        <v>71775</v>
      </c>
      <c r="O257" s="66"/>
      <c r="P257" s="20"/>
      <c r="Q257" s="21">
        <f t="shared" si="31"/>
        <v>108225</v>
      </c>
      <c r="R257" s="29" t="s">
        <v>603</v>
      </c>
      <c r="S257" s="21" t="s">
        <v>89</v>
      </c>
      <c r="T257" s="21" t="s">
        <v>12</v>
      </c>
      <c r="U257" s="10">
        <v>4262636121</v>
      </c>
      <c r="V257" s="47"/>
      <c r="W257" s="47"/>
      <c r="X257" s="47"/>
      <c r="Y257" s="47"/>
      <c r="Z257" s="49"/>
      <c r="AA257" s="13"/>
    </row>
    <row r="258" spans="1:27" s="26" customFormat="1" x14ac:dyDescent="0.6">
      <c r="A258" s="72">
        <v>256</v>
      </c>
      <c r="B258" s="29" t="s">
        <v>604</v>
      </c>
      <c r="C258" s="27" t="s">
        <v>712</v>
      </c>
      <c r="D258" s="28" t="s">
        <v>59</v>
      </c>
      <c r="E258" s="24">
        <v>8570173003967</v>
      </c>
      <c r="F258" s="7" t="s">
        <v>1439</v>
      </c>
      <c r="G258" s="18" t="s">
        <v>1164</v>
      </c>
      <c r="H258" s="20">
        <v>100000</v>
      </c>
      <c r="I258" s="20">
        <f t="shared" si="33"/>
        <v>7500</v>
      </c>
      <c r="J258" s="20">
        <f t="shared" si="34"/>
        <v>92500</v>
      </c>
      <c r="K258" s="20">
        <f t="shared" si="35"/>
        <v>32374.999999999996</v>
      </c>
      <c r="L258" s="224">
        <f t="shared" si="36"/>
        <v>27750</v>
      </c>
      <c r="M258" s="20">
        <f t="shared" si="37"/>
        <v>32374.999999999996</v>
      </c>
      <c r="N258" s="20">
        <f t="shared" si="32"/>
        <v>39875</v>
      </c>
      <c r="O258" s="66">
        <v>27750</v>
      </c>
      <c r="P258" s="20">
        <v>32375</v>
      </c>
      <c r="Q258" s="21">
        <f t="shared" si="31"/>
        <v>0</v>
      </c>
      <c r="R258" s="29" t="s">
        <v>803</v>
      </c>
      <c r="S258" s="21" t="s">
        <v>89</v>
      </c>
      <c r="T258" s="21" t="s">
        <v>12</v>
      </c>
      <c r="U258" s="10">
        <v>4262230321</v>
      </c>
      <c r="V258" s="47"/>
      <c r="W258" s="47"/>
      <c r="X258" s="47"/>
      <c r="Y258" s="47"/>
      <c r="Z258" s="49"/>
      <c r="AA258" s="13"/>
    </row>
    <row r="259" spans="1:27" s="26" customFormat="1" x14ac:dyDescent="0.6">
      <c r="A259" s="72">
        <v>257</v>
      </c>
      <c r="B259" s="29" t="s">
        <v>804</v>
      </c>
      <c r="C259" s="27" t="s">
        <v>714</v>
      </c>
      <c r="D259" s="28" t="s">
        <v>59</v>
      </c>
      <c r="E259" s="24">
        <v>3311000554408</v>
      </c>
      <c r="F259" s="7" t="s">
        <v>1440</v>
      </c>
      <c r="G259" s="18" t="s">
        <v>1164</v>
      </c>
      <c r="H259" s="20">
        <v>100000</v>
      </c>
      <c r="I259" s="20">
        <f t="shared" si="33"/>
        <v>7500</v>
      </c>
      <c r="J259" s="20">
        <f t="shared" si="34"/>
        <v>92500</v>
      </c>
      <c r="K259" s="20">
        <f t="shared" si="35"/>
        <v>32374.999999999996</v>
      </c>
      <c r="L259" s="224">
        <f t="shared" si="36"/>
        <v>27750</v>
      </c>
      <c r="M259" s="20">
        <f t="shared" si="37"/>
        <v>32374.999999999996</v>
      </c>
      <c r="N259" s="20">
        <f t="shared" si="32"/>
        <v>39875</v>
      </c>
      <c r="O259" s="66"/>
      <c r="P259" s="20"/>
      <c r="Q259" s="21">
        <f t="shared" ref="Q259:Q324" si="38">+H259-N259-O259-P259</f>
        <v>60125</v>
      </c>
      <c r="R259" s="29" t="s">
        <v>166</v>
      </c>
      <c r="S259" s="21" t="s">
        <v>89</v>
      </c>
      <c r="T259" s="21" t="s">
        <v>12</v>
      </c>
      <c r="U259" s="10">
        <v>4262663109</v>
      </c>
      <c r="V259" s="47"/>
      <c r="W259" s="47"/>
      <c r="X259" s="47"/>
      <c r="Y259" s="47"/>
      <c r="Z259" s="49"/>
      <c r="AA259" s="13"/>
    </row>
    <row r="260" spans="1:27" s="26" customFormat="1" x14ac:dyDescent="0.6">
      <c r="A260" s="72">
        <v>258</v>
      </c>
      <c r="B260" s="29" t="s">
        <v>608</v>
      </c>
      <c r="C260" s="27" t="s">
        <v>717</v>
      </c>
      <c r="D260" s="28" t="s">
        <v>59</v>
      </c>
      <c r="E260" s="24">
        <v>3490200268792</v>
      </c>
      <c r="F260" s="7" t="s">
        <v>1441</v>
      </c>
      <c r="G260" s="18" t="s">
        <v>1164</v>
      </c>
      <c r="H260" s="20">
        <v>100000</v>
      </c>
      <c r="I260" s="20">
        <f t="shared" si="33"/>
        <v>7500</v>
      </c>
      <c r="J260" s="20">
        <f t="shared" si="34"/>
        <v>92500</v>
      </c>
      <c r="K260" s="20">
        <f t="shared" si="35"/>
        <v>32374.999999999996</v>
      </c>
      <c r="L260" s="224">
        <f t="shared" si="36"/>
        <v>27750</v>
      </c>
      <c r="M260" s="20">
        <f t="shared" si="37"/>
        <v>32374.999999999996</v>
      </c>
      <c r="N260" s="20">
        <f t="shared" ref="N260:N323" si="39">+I260+K260</f>
        <v>39875</v>
      </c>
      <c r="O260" s="66">
        <v>27750</v>
      </c>
      <c r="P260" s="20">
        <v>32374.999999999996</v>
      </c>
      <c r="Q260" s="21">
        <f t="shared" si="38"/>
        <v>0</v>
      </c>
      <c r="R260" s="29" t="s">
        <v>805</v>
      </c>
      <c r="S260" s="21" t="s">
        <v>89</v>
      </c>
      <c r="T260" s="21" t="s">
        <v>12</v>
      </c>
      <c r="U260" s="10">
        <v>4262573308</v>
      </c>
      <c r="V260" s="47"/>
      <c r="W260" s="47"/>
      <c r="X260" s="47"/>
      <c r="Y260" s="47"/>
      <c r="Z260" s="67"/>
      <c r="AA260" s="13"/>
    </row>
    <row r="261" spans="1:27" s="26" customFormat="1" x14ac:dyDescent="0.6">
      <c r="A261" s="72">
        <v>259</v>
      </c>
      <c r="B261" s="29" t="s">
        <v>610</v>
      </c>
      <c r="C261" s="27" t="s">
        <v>719</v>
      </c>
      <c r="D261" s="28" t="s">
        <v>59</v>
      </c>
      <c r="E261" s="24">
        <v>3310700959566</v>
      </c>
      <c r="F261" s="7" t="s">
        <v>1442</v>
      </c>
      <c r="G261" s="18" t="s">
        <v>1164</v>
      </c>
      <c r="H261" s="20">
        <v>100000</v>
      </c>
      <c r="I261" s="20">
        <f t="shared" si="33"/>
        <v>7500</v>
      </c>
      <c r="J261" s="20">
        <f t="shared" si="34"/>
        <v>92500</v>
      </c>
      <c r="K261" s="20">
        <f t="shared" si="35"/>
        <v>32374.999999999996</v>
      </c>
      <c r="L261" s="224">
        <f t="shared" si="36"/>
        <v>27750</v>
      </c>
      <c r="M261" s="20">
        <f t="shared" si="37"/>
        <v>32374.999999999996</v>
      </c>
      <c r="N261" s="20">
        <f t="shared" si="39"/>
        <v>39875</v>
      </c>
      <c r="O261" s="66">
        <v>27750</v>
      </c>
      <c r="P261" s="20"/>
      <c r="Q261" s="21">
        <f t="shared" si="38"/>
        <v>32375</v>
      </c>
      <c r="R261" s="29" t="s">
        <v>807</v>
      </c>
      <c r="S261" s="21" t="s">
        <v>89</v>
      </c>
      <c r="T261" s="21" t="s">
        <v>808</v>
      </c>
      <c r="U261" s="10">
        <v>3302324136</v>
      </c>
      <c r="V261" s="47"/>
      <c r="W261" s="47"/>
      <c r="X261" s="47"/>
      <c r="Y261" s="47"/>
      <c r="Z261" s="49"/>
      <c r="AA261" s="13"/>
    </row>
    <row r="262" spans="1:27" s="26" customFormat="1" x14ac:dyDescent="0.6">
      <c r="A262" s="72">
        <v>260</v>
      </c>
      <c r="B262" s="29" t="s">
        <v>165</v>
      </c>
      <c r="C262" s="27" t="s">
        <v>707</v>
      </c>
      <c r="D262" s="28" t="s">
        <v>59</v>
      </c>
      <c r="E262" s="24">
        <v>1321300011071</v>
      </c>
      <c r="F262" s="7" t="s">
        <v>1443</v>
      </c>
      <c r="G262" s="18" t="s">
        <v>1164</v>
      </c>
      <c r="H262" s="20">
        <v>130000</v>
      </c>
      <c r="I262" s="20">
        <f t="shared" si="33"/>
        <v>9750</v>
      </c>
      <c r="J262" s="20">
        <f t="shared" si="34"/>
        <v>120250</v>
      </c>
      <c r="K262" s="20">
        <f t="shared" si="35"/>
        <v>42087.5</v>
      </c>
      <c r="L262" s="224">
        <f t="shared" si="36"/>
        <v>36075</v>
      </c>
      <c r="M262" s="20">
        <f t="shared" si="37"/>
        <v>42087.5</v>
      </c>
      <c r="N262" s="20">
        <f t="shared" si="39"/>
        <v>51837.5</v>
      </c>
      <c r="O262" s="66">
        <f>L262</f>
        <v>36075</v>
      </c>
      <c r="P262" s="20"/>
      <c r="Q262" s="21">
        <f t="shared" si="38"/>
        <v>42087.5</v>
      </c>
      <c r="R262" s="29" t="s">
        <v>165</v>
      </c>
      <c r="S262" s="21" t="s">
        <v>89</v>
      </c>
      <c r="T262" s="21" t="s">
        <v>12</v>
      </c>
      <c r="U262" s="10">
        <v>4262649330</v>
      </c>
      <c r="V262" s="47"/>
      <c r="W262" s="47"/>
      <c r="X262" s="47"/>
      <c r="Y262" s="47"/>
      <c r="Z262" s="67"/>
      <c r="AA262" s="13"/>
    </row>
    <row r="263" spans="1:27" s="26" customFormat="1" x14ac:dyDescent="0.6">
      <c r="A263" s="72">
        <v>261</v>
      </c>
      <c r="B263" s="29" t="s">
        <v>167</v>
      </c>
      <c r="C263" s="27" t="s">
        <v>710</v>
      </c>
      <c r="D263" s="28" t="s">
        <v>59</v>
      </c>
      <c r="E263" s="24">
        <v>3189800016671</v>
      </c>
      <c r="F263" s="7" t="s">
        <v>1444</v>
      </c>
      <c r="G263" s="18" t="s">
        <v>1164</v>
      </c>
      <c r="H263" s="20">
        <v>180000</v>
      </c>
      <c r="I263" s="20">
        <f t="shared" si="33"/>
        <v>13500</v>
      </c>
      <c r="J263" s="20">
        <f t="shared" si="34"/>
        <v>166500</v>
      </c>
      <c r="K263" s="20">
        <f t="shared" si="35"/>
        <v>58274.999999999993</v>
      </c>
      <c r="L263" s="224">
        <f t="shared" si="36"/>
        <v>49950</v>
      </c>
      <c r="M263" s="20">
        <f t="shared" si="37"/>
        <v>58274.999999999993</v>
      </c>
      <c r="N263" s="20">
        <f t="shared" si="39"/>
        <v>71775</v>
      </c>
      <c r="O263" s="66"/>
      <c r="P263" s="20"/>
      <c r="Q263" s="21">
        <f t="shared" si="38"/>
        <v>108225</v>
      </c>
      <c r="R263" s="29" t="s">
        <v>167</v>
      </c>
      <c r="S263" s="21" t="s">
        <v>89</v>
      </c>
      <c r="T263" s="21" t="s">
        <v>12</v>
      </c>
      <c r="U263" s="10">
        <v>4262644455</v>
      </c>
      <c r="V263" s="47"/>
      <c r="W263" s="47"/>
      <c r="X263" s="47"/>
      <c r="Y263" s="47"/>
      <c r="Z263" s="49"/>
      <c r="AA263" s="13"/>
    </row>
    <row r="264" spans="1:27" s="26" customFormat="1" x14ac:dyDescent="0.6">
      <c r="A264" s="72">
        <v>262</v>
      </c>
      <c r="B264" s="79" t="s">
        <v>785</v>
      </c>
      <c r="C264" s="27" t="s">
        <v>711</v>
      </c>
      <c r="D264" s="28" t="s">
        <v>59</v>
      </c>
      <c r="E264" s="24">
        <v>3311100178777</v>
      </c>
      <c r="F264" s="7" t="s">
        <v>1445</v>
      </c>
      <c r="G264" s="18" t="s">
        <v>1164</v>
      </c>
      <c r="H264" s="20">
        <v>100000</v>
      </c>
      <c r="I264" s="20">
        <f t="shared" si="33"/>
        <v>7500</v>
      </c>
      <c r="J264" s="20">
        <f t="shared" si="34"/>
        <v>92500</v>
      </c>
      <c r="K264" s="20">
        <f t="shared" si="35"/>
        <v>32374.999999999996</v>
      </c>
      <c r="L264" s="224">
        <f t="shared" si="36"/>
        <v>27750</v>
      </c>
      <c r="M264" s="20">
        <f t="shared" si="37"/>
        <v>32374.999999999996</v>
      </c>
      <c r="N264" s="20">
        <f t="shared" si="39"/>
        <v>39875</v>
      </c>
      <c r="O264" s="66"/>
      <c r="P264" s="20"/>
      <c r="Q264" s="21">
        <f t="shared" si="38"/>
        <v>60125</v>
      </c>
      <c r="R264" s="29" t="s">
        <v>786</v>
      </c>
      <c r="S264" s="21" t="s">
        <v>89</v>
      </c>
      <c r="T264" s="21" t="s">
        <v>12</v>
      </c>
      <c r="U264" s="10">
        <v>4262557046</v>
      </c>
      <c r="V264" s="47"/>
      <c r="W264" s="47"/>
      <c r="X264" s="47"/>
      <c r="Y264" s="47"/>
      <c r="Z264" s="49"/>
      <c r="AA264" s="13"/>
    </row>
    <row r="265" spans="1:27" s="26" customFormat="1" x14ac:dyDescent="0.6">
      <c r="A265" s="72">
        <v>263</v>
      </c>
      <c r="B265" s="29" t="s">
        <v>605</v>
      </c>
      <c r="C265" s="27" t="s">
        <v>713</v>
      </c>
      <c r="D265" s="28" t="s">
        <v>59</v>
      </c>
      <c r="E265" s="24">
        <v>1329900109801</v>
      </c>
      <c r="F265" s="7" t="s">
        <v>1446</v>
      </c>
      <c r="G265" s="18" t="s">
        <v>1164</v>
      </c>
      <c r="H265" s="20">
        <v>100000</v>
      </c>
      <c r="I265" s="20">
        <f t="shared" si="33"/>
        <v>7500</v>
      </c>
      <c r="J265" s="20">
        <f t="shared" si="34"/>
        <v>92500</v>
      </c>
      <c r="K265" s="20">
        <f t="shared" si="35"/>
        <v>32374.999999999996</v>
      </c>
      <c r="L265" s="224">
        <f t="shared" si="36"/>
        <v>27750</v>
      </c>
      <c r="M265" s="20">
        <f t="shared" si="37"/>
        <v>32374.999999999996</v>
      </c>
      <c r="N265" s="20">
        <f t="shared" si="39"/>
        <v>39875</v>
      </c>
      <c r="O265" s="66"/>
      <c r="P265" s="20"/>
      <c r="Q265" s="21">
        <f t="shared" si="38"/>
        <v>60125</v>
      </c>
      <c r="R265" s="29" t="s">
        <v>787</v>
      </c>
      <c r="S265" s="21" t="s">
        <v>89</v>
      </c>
      <c r="T265" s="21" t="s">
        <v>12</v>
      </c>
      <c r="U265" s="10">
        <v>4262649348</v>
      </c>
      <c r="V265" s="47"/>
      <c r="W265" s="47"/>
      <c r="X265" s="47"/>
      <c r="Y265" s="47"/>
      <c r="Z265" s="49"/>
      <c r="AA265" s="13"/>
    </row>
    <row r="266" spans="1:27" s="26" customFormat="1" x14ac:dyDescent="0.6">
      <c r="A266" s="72">
        <v>264</v>
      </c>
      <c r="B266" s="29" t="s">
        <v>753</v>
      </c>
      <c r="C266" s="27" t="s">
        <v>653</v>
      </c>
      <c r="D266" s="28" t="s">
        <v>731</v>
      </c>
      <c r="E266" s="24">
        <v>1410300051128</v>
      </c>
      <c r="F266" s="27" t="s">
        <v>1447</v>
      </c>
      <c r="G266" s="18" t="s">
        <v>1164</v>
      </c>
      <c r="H266" s="20">
        <v>180000</v>
      </c>
      <c r="I266" s="20">
        <f t="shared" si="33"/>
        <v>13500</v>
      </c>
      <c r="J266" s="20">
        <f t="shared" si="34"/>
        <v>166500</v>
      </c>
      <c r="K266" s="20">
        <f t="shared" si="35"/>
        <v>58274.999999999993</v>
      </c>
      <c r="L266" s="224">
        <f t="shared" si="36"/>
        <v>49950</v>
      </c>
      <c r="M266" s="20">
        <f t="shared" si="37"/>
        <v>58274.999999999993</v>
      </c>
      <c r="N266" s="20">
        <f t="shared" si="39"/>
        <v>71775</v>
      </c>
      <c r="O266" s="66"/>
      <c r="P266" s="20"/>
      <c r="Q266" s="21">
        <f t="shared" si="38"/>
        <v>108225</v>
      </c>
      <c r="R266" s="29" t="s">
        <v>159</v>
      </c>
      <c r="S266" s="21" t="s">
        <v>89</v>
      </c>
      <c r="T266" s="21" t="s">
        <v>43</v>
      </c>
      <c r="U266" s="10">
        <v>3802331524</v>
      </c>
      <c r="V266" s="47"/>
      <c r="W266" s="47"/>
      <c r="X266" s="47"/>
      <c r="Y266" s="47"/>
      <c r="Z266" s="49"/>
      <c r="AA266" s="13"/>
    </row>
    <row r="267" spans="1:27" s="26" customFormat="1" x14ac:dyDescent="0.6">
      <c r="A267" s="72">
        <v>265</v>
      </c>
      <c r="B267" s="29" t="s">
        <v>565</v>
      </c>
      <c r="C267" s="27" t="s">
        <v>657</v>
      </c>
      <c r="D267" s="28" t="s">
        <v>731</v>
      </c>
      <c r="E267" s="24">
        <v>3420900714736</v>
      </c>
      <c r="F267" s="27" t="s">
        <v>1448</v>
      </c>
      <c r="G267" s="18" t="s">
        <v>1164</v>
      </c>
      <c r="H267" s="20">
        <v>100000</v>
      </c>
      <c r="I267" s="20">
        <f t="shared" si="33"/>
        <v>7500</v>
      </c>
      <c r="J267" s="20">
        <f t="shared" si="34"/>
        <v>92500</v>
      </c>
      <c r="K267" s="20">
        <f t="shared" si="35"/>
        <v>32374.999999999996</v>
      </c>
      <c r="L267" s="224">
        <f t="shared" si="36"/>
        <v>27750</v>
      </c>
      <c r="M267" s="20">
        <f t="shared" si="37"/>
        <v>32374.999999999996</v>
      </c>
      <c r="N267" s="20">
        <f t="shared" si="39"/>
        <v>39875</v>
      </c>
      <c r="O267" s="66"/>
      <c r="P267" s="20"/>
      <c r="Q267" s="21">
        <f t="shared" si="38"/>
        <v>60125</v>
      </c>
      <c r="R267" s="29" t="s">
        <v>565</v>
      </c>
      <c r="S267" s="21" t="s">
        <v>89</v>
      </c>
      <c r="T267" s="21" t="s">
        <v>43</v>
      </c>
      <c r="U267" s="10">
        <v>3802507800</v>
      </c>
      <c r="V267" s="47"/>
      <c r="W267" s="47"/>
      <c r="X267" s="47"/>
      <c r="Y267" s="47"/>
      <c r="Z267" s="49"/>
      <c r="AA267" s="13"/>
    </row>
    <row r="268" spans="1:27" s="26" customFormat="1" x14ac:dyDescent="0.6">
      <c r="A268" s="72">
        <v>266</v>
      </c>
      <c r="B268" s="77" t="s">
        <v>563</v>
      </c>
      <c r="C268" s="27" t="s">
        <v>655</v>
      </c>
      <c r="D268" s="28" t="s">
        <v>731</v>
      </c>
      <c r="E268" s="24">
        <v>3100100259018</v>
      </c>
      <c r="F268" s="27" t="s">
        <v>1449</v>
      </c>
      <c r="G268" s="18" t="s">
        <v>1164</v>
      </c>
      <c r="H268" s="20">
        <v>200000</v>
      </c>
      <c r="I268" s="20">
        <f t="shared" si="33"/>
        <v>15000</v>
      </c>
      <c r="J268" s="20">
        <f t="shared" si="34"/>
        <v>185000</v>
      </c>
      <c r="K268" s="20">
        <f t="shared" si="35"/>
        <v>64749.999999999993</v>
      </c>
      <c r="L268" s="224">
        <f t="shared" si="36"/>
        <v>55500</v>
      </c>
      <c r="M268" s="20">
        <f t="shared" si="37"/>
        <v>64749.999999999993</v>
      </c>
      <c r="N268" s="20">
        <f t="shared" si="39"/>
        <v>79750</v>
      </c>
      <c r="O268" s="66">
        <v>27750</v>
      </c>
      <c r="P268" s="20"/>
      <c r="Q268" s="21">
        <f t="shared" si="38"/>
        <v>92500</v>
      </c>
      <c r="R268" s="29" t="s">
        <v>158</v>
      </c>
      <c r="S268" s="21" t="s">
        <v>89</v>
      </c>
      <c r="T268" s="21" t="s">
        <v>43</v>
      </c>
      <c r="U268" s="10">
        <v>3802495147</v>
      </c>
      <c r="V268" s="47"/>
      <c r="W268" s="47"/>
      <c r="X268" s="47"/>
      <c r="Y268" s="47"/>
      <c r="Z268" s="49"/>
      <c r="AA268" s="13"/>
    </row>
    <row r="269" spans="1:27" s="26" customFormat="1" x14ac:dyDescent="0.6">
      <c r="A269" s="72">
        <v>267</v>
      </c>
      <c r="B269" s="29" t="s">
        <v>132</v>
      </c>
      <c r="C269" s="27" t="s">
        <v>654</v>
      </c>
      <c r="D269" s="28" t="s">
        <v>731</v>
      </c>
      <c r="E269" s="24">
        <v>5471600010803</v>
      </c>
      <c r="F269" s="27" t="s">
        <v>1450</v>
      </c>
      <c r="G269" s="18" t="s">
        <v>1164</v>
      </c>
      <c r="H269" s="20">
        <v>160000</v>
      </c>
      <c r="I269" s="20">
        <f t="shared" si="33"/>
        <v>12000</v>
      </c>
      <c r="J269" s="20">
        <f t="shared" si="34"/>
        <v>148000</v>
      </c>
      <c r="K269" s="20">
        <f t="shared" si="35"/>
        <v>51800</v>
      </c>
      <c r="L269" s="224">
        <f t="shared" si="36"/>
        <v>44400</v>
      </c>
      <c r="M269" s="20">
        <f t="shared" si="37"/>
        <v>51800</v>
      </c>
      <c r="N269" s="20">
        <f t="shared" si="39"/>
        <v>63800</v>
      </c>
      <c r="O269" s="66"/>
      <c r="P269" s="20"/>
      <c r="Q269" s="21">
        <f t="shared" si="38"/>
        <v>96200</v>
      </c>
      <c r="R269" s="29" t="s">
        <v>132</v>
      </c>
      <c r="S269" s="21" t="s">
        <v>89</v>
      </c>
      <c r="T269" s="21" t="s">
        <v>43</v>
      </c>
      <c r="U269" s="10">
        <v>3802495154</v>
      </c>
      <c r="V269" s="47"/>
      <c r="W269" s="47"/>
      <c r="X269" s="47"/>
      <c r="Y269" s="47"/>
      <c r="Z269" s="49"/>
      <c r="AA269" s="13"/>
    </row>
    <row r="270" spans="1:27" s="26" customFormat="1" x14ac:dyDescent="0.6">
      <c r="A270" s="72">
        <v>268</v>
      </c>
      <c r="B270" s="29" t="s">
        <v>564</v>
      </c>
      <c r="C270" s="27" t="s">
        <v>656</v>
      </c>
      <c r="D270" s="28" t="s">
        <v>731</v>
      </c>
      <c r="E270" s="24">
        <v>3301700573863</v>
      </c>
      <c r="F270" s="27" t="s">
        <v>1451</v>
      </c>
      <c r="G270" s="18" t="s">
        <v>1164</v>
      </c>
      <c r="H270" s="20">
        <v>170000</v>
      </c>
      <c r="I270" s="20">
        <f t="shared" si="33"/>
        <v>12750</v>
      </c>
      <c r="J270" s="20">
        <f t="shared" si="34"/>
        <v>157250</v>
      </c>
      <c r="K270" s="20">
        <f t="shared" si="35"/>
        <v>55037.5</v>
      </c>
      <c r="L270" s="224">
        <f t="shared" si="36"/>
        <v>47175</v>
      </c>
      <c r="M270" s="20">
        <f t="shared" si="37"/>
        <v>55037.5</v>
      </c>
      <c r="N270" s="20">
        <f t="shared" si="39"/>
        <v>67787.5</v>
      </c>
      <c r="O270" s="66"/>
      <c r="P270" s="20"/>
      <c r="Q270" s="21">
        <f t="shared" si="38"/>
        <v>102212.5</v>
      </c>
      <c r="R270" s="29" t="s">
        <v>752</v>
      </c>
      <c r="S270" s="21" t="s">
        <v>89</v>
      </c>
      <c r="T270" s="21" t="s">
        <v>43</v>
      </c>
      <c r="U270" s="10">
        <v>3802432355</v>
      </c>
      <c r="V270" s="47"/>
      <c r="W270" s="47"/>
      <c r="X270" s="47"/>
      <c r="Y270" s="47"/>
      <c r="Z270" s="49"/>
      <c r="AA270" s="13"/>
    </row>
    <row r="271" spans="1:27" s="26" customFormat="1" x14ac:dyDescent="0.6">
      <c r="A271" s="72">
        <v>269</v>
      </c>
      <c r="B271" s="29" t="s">
        <v>748</v>
      </c>
      <c r="C271" s="27" t="s">
        <v>662</v>
      </c>
      <c r="D271" s="28" t="s">
        <v>733</v>
      </c>
      <c r="E271" s="24">
        <v>3360200078293</v>
      </c>
      <c r="F271" s="27" t="s">
        <v>1452</v>
      </c>
      <c r="G271" s="18" t="s">
        <v>1164</v>
      </c>
      <c r="H271" s="20">
        <v>100000</v>
      </c>
      <c r="I271" s="20">
        <f t="shared" si="33"/>
        <v>7500</v>
      </c>
      <c r="J271" s="20">
        <f t="shared" si="34"/>
        <v>92500</v>
      </c>
      <c r="K271" s="20">
        <f t="shared" si="35"/>
        <v>32374.999999999996</v>
      </c>
      <c r="L271" s="224">
        <f t="shared" si="36"/>
        <v>27750</v>
      </c>
      <c r="M271" s="20">
        <f t="shared" si="37"/>
        <v>32374.999999999996</v>
      </c>
      <c r="N271" s="20">
        <f t="shared" si="39"/>
        <v>39875</v>
      </c>
      <c r="O271" s="66"/>
      <c r="P271" s="20"/>
      <c r="Q271" s="21">
        <f t="shared" si="38"/>
        <v>60125</v>
      </c>
      <c r="R271" s="29" t="s">
        <v>749</v>
      </c>
      <c r="S271" s="21" t="s">
        <v>89</v>
      </c>
      <c r="T271" s="21" t="s">
        <v>164</v>
      </c>
      <c r="U271" s="10">
        <v>3202480467</v>
      </c>
      <c r="V271" s="47"/>
      <c r="W271" s="47"/>
      <c r="X271" s="47"/>
      <c r="Y271" s="47"/>
      <c r="Z271" s="49"/>
      <c r="AA271" s="13"/>
    </row>
    <row r="272" spans="1:27" s="26" customFormat="1" x14ac:dyDescent="0.6">
      <c r="A272" s="72">
        <v>270</v>
      </c>
      <c r="B272" s="29" t="s">
        <v>754</v>
      </c>
      <c r="C272" s="27" t="s">
        <v>665</v>
      </c>
      <c r="D272" s="28" t="s">
        <v>734</v>
      </c>
      <c r="E272" s="24">
        <v>3450100871403</v>
      </c>
      <c r="F272" s="27" t="s">
        <v>1453</v>
      </c>
      <c r="G272" s="18" t="s">
        <v>1164</v>
      </c>
      <c r="H272" s="20">
        <v>180000</v>
      </c>
      <c r="I272" s="20">
        <f t="shared" ref="I272:I335" si="40">+H272*7.5%</f>
        <v>13500</v>
      </c>
      <c r="J272" s="20">
        <f t="shared" ref="J272:J335" si="41">+H272-I272</f>
        <v>166500</v>
      </c>
      <c r="K272" s="20">
        <f t="shared" ref="K272:K335" si="42">+J272*35%</f>
        <v>58274.999999999993</v>
      </c>
      <c r="L272" s="224">
        <f t="shared" ref="L272:L335" si="43">+J272*30%</f>
        <v>49950</v>
      </c>
      <c r="M272" s="20">
        <f t="shared" ref="M272:M335" si="44">+J272*35%</f>
        <v>58274.999999999993</v>
      </c>
      <c r="N272" s="20">
        <f t="shared" si="39"/>
        <v>71775</v>
      </c>
      <c r="O272" s="66">
        <v>49950</v>
      </c>
      <c r="P272" s="20"/>
      <c r="Q272" s="21">
        <f t="shared" si="38"/>
        <v>58275</v>
      </c>
      <c r="R272" s="29" t="s">
        <v>571</v>
      </c>
      <c r="S272" s="21" t="s">
        <v>89</v>
      </c>
      <c r="T272" s="21" t="s">
        <v>755</v>
      </c>
      <c r="U272" s="10">
        <v>4642215612</v>
      </c>
      <c r="V272" s="47"/>
      <c r="W272" s="47"/>
      <c r="X272" s="47"/>
      <c r="Y272" s="47"/>
      <c r="Z272" s="49"/>
      <c r="AA272" s="13"/>
    </row>
    <row r="273" spans="1:27" s="26" customFormat="1" x14ac:dyDescent="0.6">
      <c r="A273" s="72">
        <v>271</v>
      </c>
      <c r="B273" s="29" t="s">
        <v>576</v>
      </c>
      <c r="C273" s="27" t="s">
        <v>672</v>
      </c>
      <c r="D273" s="28" t="s">
        <v>735</v>
      </c>
      <c r="E273" s="24">
        <v>3102101458644</v>
      </c>
      <c r="F273" s="27" t="s">
        <v>1454</v>
      </c>
      <c r="G273" s="18" t="s">
        <v>1164</v>
      </c>
      <c r="H273" s="20">
        <v>100000</v>
      </c>
      <c r="I273" s="20">
        <f t="shared" si="40"/>
        <v>7500</v>
      </c>
      <c r="J273" s="20">
        <f t="shared" si="41"/>
        <v>92500</v>
      </c>
      <c r="K273" s="20">
        <f t="shared" si="42"/>
        <v>32374.999999999996</v>
      </c>
      <c r="L273" s="224">
        <f t="shared" si="43"/>
        <v>27750</v>
      </c>
      <c r="M273" s="20">
        <f t="shared" si="44"/>
        <v>32374.999999999996</v>
      </c>
      <c r="N273" s="20">
        <f t="shared" si="39"/>
        <v>39875</v>
      </c>
      <c r="O273" s="66">
        <v>27750</v>
      </c>
      <c r="P273" s="20"/>
      <c r="Q273" s="21">
        <f t="shared" si="38"/>
        <v>32375</v>
      </c>
      <c r="R273" s="29" t="s">
        <v>576</v>
      </c>
      <c r="S273" s="21" t="s">
        <v>89</v>
      </c>
      <c r="T273" s="21" t="s">
        <v>62</v>
      </c>
      <c r="U273" s="10">
        <v>6102444418</v>
      </c>
      <c r="V273" s="47"/>
      <c r="W273" s="47"/>
      <c r="X273" s="47"/>
      <c r="Y273" s="47"/>
      <c r="Z273" s="49"/>
      <c r="AA273" s="13"/>
    </row>
    <row r="274" spans="1:27" s="26" customFormat="1" x14ac:dyDescent="0.6">
      <c r="A274" s="72">
        <v>272</v>
      </c>
      <c r="B274" s="29" t="s">
        <v>174</v>
      </c>
      <c r="C274" s="27" t="s">
        <v>671</v>
      </c>
      <c r="D274" s="28" t="s">
        <v>735</v>
      </c>
      <c r="E274" s="24" t="s">
        <v>616</v>
      </c>
      <c r="F274" s="27" t="s">
        <v>1455</v>
      </c>
      <c r="G274" s="18" t="s">
        <v>1164</v>
      </c>
      <c r="H274" s="20">
        <v>140000</v>
      </c>
      <c r="I274" s="20">
        <f t="shared" si="40"/>
        <v>10500</v>
      </c>
      <c r="J274" s="20">
        <f t="shared" si="41"/>
        <v>129500</v>
      </c>
      <c r="K274" s="20">
        <f t="shared" si="42"/>
        <v>45325</v>
      </c>
      <c r="L274" s="224">
        <f t="shared" si="43"/>
        <v>38850</v>
      </c>
      <c r="M274" s="20">
        <f t="shared" si="44"/>
        <v>45325</v>
      </c>
      <c r="N274" s="20">
        <f t="shared" si="39"/>
        <v>55825</v>
      </c>
      <c r="O274" s="66">
        <v>38850</v>
      </c>
      <c r="P274" s="20"/>
      <c r="Q274" s="21">
        <f t="shared" si="38"/>
        <v>45325</v>
      </c>
      <c r="R274" s="29" t="s">
        <v>175</v>
      </c>
      <c r="S274" s="21" t="s">
        <v>89</v>
      </c>
      <c r="T274" s="21" t="s">
        <v>62</v>
      </c>
      <c r="U274" s="10">
        <v>6102099220</v>
      </c>
      <c r="V274" s="47"/>
      <c r="W274" s="47"/>
      <c r="X274" s="47"/>
      <c r="Y274" s="47"/>
      <c r="Z274" s="49"/>
      <c r="AA274" s="13"/>
    </row>
    <row r="275" spans="1:27" s="26" customFormat="1" x14ac:dyDescent="0.6">
      <c r="A275" s="72">
        <v>273</v>
      </c>
      <c r="B275" s="19" t="s">
        <v>580</v>
      </c>
      <c r="C275" s="7" t="s">
        <v>677</v>
      </c>
      <c r="D275" s="28" t="s">
        <v>735</v>
      </c>
      <c r="E275" s="24">
        <v>3301200935472</v>
      </c>
      <c r="F275" s="7" t="s">
        <v>1456</v>
      </c>
      <c r="G275" s="18" t="s">
        <v>1164</v>
      </c>
      <c r="H275" s="20">
        <v>100000</v>
      </c>
      <c r="I275" s="20">
        <f t="shared" si="40"/>
        <v>7500</v>
      </c>
      <c r="J275" s="20">
        <f t="shared" si="41"/>
        <v>92500</v>
      </c>
      <c r="K275" s="20">
        <f t="shared" si="42"/>
        <v>32374.999999999996</v>
      </c>
      <c r="L275" s="224">
        <f t="shared" si="43"/>
        <v>27750</v>
      </c>
      <c r="M275" s="20">
        <f t="shared" si="44"/>
        <v>32374.999999999996</v>
      </c>
      <c r="N275" s="20">
        <f t="shared" si="39"/>
        <v>39875</v>
      </c>
      <c r="O275" s="127">
        <v>27750</v>
      </c>
      <c r="P275" s="20"/>
      <c r="Q275" s="21">
        <f t="shared" si="38"/>
        <v>32375</v>
      </c>
      <c r="R275" s="20" t="s">
        <v>580</v>
      </c>
      <c r="S275" s="21" t="s">
        <v>89</v>
      </c>
      <c r="T275" s="20" t="s">
        <v>799</v>
      </c>
      <c r="U275" s="9">
        <v>3037529447</v>
      </c>
      <c r="V275" s="46"/>
      <c r="W275" s="46"/>
      <c r="X275" s="46"/>
      <c r="Y275" s="46"/>
      <c r="Z275" s="49"/>
      <c r="AA275" s="13"/>
    </row>
    <row r="276" spans="1:27" s="26" customFormat="1" x14ac:dyDescent="0.6">
      <c r="A276" s="72">
        <v>274</v>
      </c>
      <c r="B276" s="29" t="s">
        <v>172</v>
      </c>
      <c r="C276" s="27" t="s">
        <v>720</v>
      </c>
      <c r="D276" s="28" t="s">
        <v>738</v>
      </c>
      <c r="E276" s="24">
        <v>1330400133755</v>
      </c>
      <c r="F276" s="7" t="s">
        <v>1457</v>
      </c>
      <c r="G276" s="18" t="s">
        <v>1164</v>
      </c>
      <c r="H276" s="20">
        <v>100000</v>
      </c>
      <c r="I276" s="20">
        <f t="shared" si="40"/>
        <v>7500</v>
      </c>
      <c r="J276" s="20">
        <f t="shared" si="41"/>
        <v>92500</v>
      </c>
      <c r="K276" s="20">
        <f t="shared" si="42"/>
        <v>32374.999999999996</v>
      </c>
      <c r="L276" s="224">
        <f t="shared" si="43"/>
        <v>27750</v>
      </c>
      <c r="M276" s="20">
        <f t="shared" si="44"/>
        <v>32374.999999999996</v>
      </c>
      <c r="N276" s="20">
        <f t="shared" si="39"/>
        <v>39875</v>
      </c>
      <c r="O276" s="66"/>
      <c r="P276" s="20"/>
      <c r="Q276" s="21">
        <f t="shared" si="38"/>
        <v>60125</v>
      </c>
      <c r="R276" s="29" t="s">
        <v>809</v>
      </c>
      <c r="S276" s="21" t="s">
        <v>89</v>
      </c>
      <c r="T276" s="21" t="s">
        <v>72</v>
      </c>
      <c r="U276" s="10">
        <v>4122319363</v>
      </c>
      <c r="V276" s="47"/>
      <c r="W276" s="47"/>
      <c r="X276" s="47"/>
      <c r="Y276" s="47"/>
      <c r="Z276" s="67"/>
      <c r="AA276" s="13"/>
    </row>
    <row r="277" spans="1:27" s="26" customFormat="1" x14ac:dyDescent="0.6">
      <c r="A277" s="72">
        <v>275</v>
      </c>
      <c r="B277" s="29" t="s">
        <v>790</v>
      </c>
      <c r="C277" s="27" t="s">
        <v>723</v>
      </c>
      <c r="D277" s="28" t="s">
        <v>738</v>
      </c>
      <c r="E277" s="24">
        <v>3239900099772</v>
      </c>
      <c r="F277" s="7" t="s">
        <v>1458</v>
      </c>
      <c r="G277" s="18" t="s">
        <v>1164</v>
      </c>
      <c r="H277" s="20">
        <v>100000</v>
      </c>
      <c r="I277" s="20">
        <f t="shared" si="40"/>
        <v>7500</v>
      </c>
      <c r="J277" s="20">
        <f t="shared" si="41"/>
        <v>92500</v>
      </c>
      <c r="K277" s="20">
        <f t="shared" si="42"/>
        <v>32374.999999999996</v>
      </c>
      <c r="L277" s="224">
        <f t="shared" si="43"/>
        <v>27750</v>
      </c>
      <c r="M277" s="20">
        <f t="shared" si="44"/>
        <v>32374.999999999996</v>
      </c>
      <c r="N277" s="20">
        <f t="shared" si="39"/>
        <v>39875</v>
      </c>
      <c r="O277" s="285">
        <v>27750</v>
      </c>
      <c r="P277" s="20"/>
      <c r="Q277" s="21">
        <f t="shared" si="38"/>
        <v>32375</v>
      </c>
      <c r="R277" s="29" t="s">
        <v>790</v>
      </c>
      <c r="S277" s="21" t="s">
        <v>89</v>
      </c>
      <c r="T277" s="21" t="s">
        <v>72</v>
      </c>
      <c r="U277" s="10">
        <v>4122343397</v>
      </c>
      <c r="V277" s="47"/>
      <c r="W277" s="47"/>
      <c r="X277" s="47"/>
      <c r="Y277" s="47"/>
      <c r="Z277" s="49"/>
      <c r="AA277" s="13"/>
    </row>
    <row r="278" spans="1:27" s="26" customFormat="1" x14ac:dyDescent="0.6">
      <c r="A278" s="72">
        <v>276</v>
      </c>
      <c r="B278" s="29" t="s">
        <v>796</v>
      </c>
      <c r="C278" s="27" t="s">
        <v>724</v>
      </c>
      <c r="D278" s="28" t="s">
        <v>738</v>
      </c>
      <c r="E278" s="24">
        <v>3102000344104</v>
      </c>
      <c r="F278" s="7" t="s">
        <v>1459</v>
      </c>
      <c r="G278" s="18" t="s">
        <v>1164</v>
      </c>
      <c r="H278" s="20">
        <v>150000</v>
      </c>
      <c r="I278" s="20">
        <f t="shared" si="40"/>
        <v>11250</v>
      </c>
      <c r="J278" s="20">
        <f t="shared" si="41"/>
        <v>138750</v>
      </c>
      <c r="K278" s="20">
        <f t="shared" si="42"/>
        <v>48562.5</v>
      </c>
      <c r="L278" s="224">
        <f t="shared" si="43"/>
        <v>41625</v>
      </c>
      <c r="M278" s="20">
        <f t="shared" si="44"/>
        <v>48562.5</v>
      </c>
      <c r="N278" s="20">
        <f t="shared" si="39"/>
        <v>59812.5</v>
      </c>
      <c r="O278" s="66">
        <v>41625</v>
      </c>
      <c r="P278" s="20">
        <v>48562.5</v>
      </c>
      <c r="Q278" s="21">
        <f t="shared" si="38"/>
        <v>0</v>
      </c>
      <c r="R278" s="29" t="s">
        <v>797</v>
      </c>
      <c r="S278" s="21" t="s">
        <v>89</v>
      </c>
      <c r="T278" s="21" t="s">
        <v>72</v>
      </c>
      <c r="U278" s="10">
        <v>4122343546</v>
      </c>
      <c r="V278" s="47"/>
      <c r="W278" s="47"/>
      <c r="X278" s="47"/>
      <c r="Y278" s="47"/>
      <c r="Z278" s="49"/>
      <c r="AA278" s="13"/>
    </row>
    <row r="279" spans="1:27" s="26" customFormat="1" x14ac:dyDescent="0.6">
      <c r="A279" s="72">
        <v>277</v>
      </c>
      <c r="B279" s="19" t="s">
        <v>791</v>
      </c>
      <c r="C279" s="27" t="s">
        <v>727</v>
      </c>
      <c r="D279" s="28" t="s">
        <v>738</v>
      </c>
      <c r="E279" s="24">
        <v>3331100053583</v>
      </c>
      <c r="F279" s="7" t="s">
        <v>1460</v>
      </c>
      <c r="G279" s="18" t="s">
        <v>1164</v>
      </c>
      <c r="H279" s="20">
        <v>180000</v>
      </c>
      <c r="I279" s="20">
        <f t="shared" si="40"/>
        <v>13500</v>
      </c>
      <c r="J279" s="20">
        <f t="shared" si="41"/>
        <v>166500</v>
      </c>
      <c r="K279" s="20">
        <f t="shared" si="42"/>
        <v>58274.999999999993</v>
      </c>
      <c r="L279" s="224">
        <f t="shared" si="43"/>
        <v>49950</v>
      </c>
      <c r="M279" s="20">
        <f t="shared" si="44"/>
        <v>58274.999999999993</v>
      </c>
      <c r="N279" s="20">
        <f t="shared" si="39"/>
        <v>71775</v>
      </c>
      <c r="O279" s="66">
        <f>L279</f>
        <v>49950</v>
      </c>
      <c r="P279" s="20">
        <v>58275</v>
      </c>
      <c r="Q279" s="21">
        <f t="shared" si="38"/>
        <v>0</v>
      </c>
      <c r="R279" s="19" t="s">
        <v>792</v>
      </c>
      <c r="S279" s="21" t="s">
        <v>89</v>
      </c>
      <c r="T279" s="21" t="s">
        <v>72</v>
      </c>
      <c r="U279" s="10">
        <v>4122343058</v>
      </c>
      <c r="V279" s="48"/>
      <c r="W279" s="48"/>
      <c r="X279" s="48"/>
      <c r="Y279" s="48"/>
      <c r="Z279" s="49"/>
      <c r="AA279" s="13"/>
    </row>
    <row r="280" spans="1:27" s="26" customFormat="1" x14ac:dyDescent="0.6">
      <c r="A280" s="72">
        <v>278</v>
      </c>
      <c r="B280" s="19" t="s">
        <v>793</v>
      </c>
      <c r="C280" s="27" t="s">
        <v>726</v>
      </c>
      <c r="D280" s="28" t="s">
        <v>738</v>
      </c>
      <c r="E280" s="24">
        <v>3350500172295</v>
      </c>
      <c r="F280" s="7" t="s">
        <v>1461</v>
      </c>
      <c r="G280" s="18" t="s">
        <v>1164</v>
      </c>
      <c r="H280" s="20">
        <v>200000</v>
      </c>
      <c r="I280" s="20">
        <f t="shared" si="40"/>
        <v>15000</v>
      </c>
      <c r="J280" s="20">
        <f t="shared" si="41"/>
        <v>185000</v>
      </c>
      <c r="K280" s="20">
        <f t="shared" si="42"/>
        <v>64749.999999999993</v>
      </c>
      <c r="L280" s="224">
        <f t="shared" si="43"/>
        <v>55500</v>
      </c>
      <c r="M280" s="20">
        <f t="shared" si="44"/>
        <v>64749.999999999993</v>
      </c>
      <c r="N280" s="20">
        <f t="shared" si="39"/>
        <v>79750</v>
      </c>
      <c r="O280" s="66">
        <v>55500</v>
      </c>
      <c r="P280" s="20"/>
      <c r="Q280" s="21">
        <f t="shared" si="38"/>
        <v>64750</v>
      </c>
      <c r="R280" s="19" t="s">
        <v>793</v>
      </c>
      <c r="S280" s="21" t="s">
        <v>89</v>
      </c>
      <c r="T280" s="21" t="s">
        <v>72</v>
      </c>
      <c r="U280" s="10">
        <v>4122343660</v>
      </c>
      <c r="V280" s="47"/>
      <c r="W280" s="47"/>
      <c r="X280" s="47"/>
      <c r="Y280" s="47"/>
      <c r="Z280" s="67"/>
      <c r="AA280" s="13"/>
    </row>
    <row r="281" spans="1:27" s="26" customFormat="1" x14ac:dyDescent="0.6">
      <c r="A281" s="72">
        <v>279</v>
      </c>
      <c r="B281" s="29" t="s">
        <v>611</v>
      </c>
      <c r="C281" s="27" t="s">
        <v>721</v>
      </c>
      <c r="D281" s="28" t="s">
        <v>738</v>
      </c>
      <c r="E281" s="24">
        <v>3331001214341</v>
      </c>
      <c r="F281" s="7" t="s">
        <v>1462</v>
      </c>
      <c r="G281" s="18" t="s">
        <v>1164</v>
      </c>
      <c r="H281" s="20">
        <v>100000</v>
      </c>
      <c r="I281" s="20">
        <f t="shared" si="40"/>
        <v>7500</v>
      </c>
      <c r="J281" s="20">
        <f t="shared" si="41"/>
        <v>92500</v>
      </c>
      <c r="K281" s="20">
        <f t="shared" si="42"/>
        <v>32374.999999999996</v>
      </c>
      <c r="L281" s="224">
        <f t="shared" si="43"/>
        <v>27750</v>
      </c>
      <c r="M281" s="20">
        <f t="shared" si="44"/>
        <v>32374.999999999996</v>
      </c>
      <c r="N281" s="20">
        <f t="shared" si="39"/>
        <v>39875</v>
      </c>
      <c r="O281" s="66"/>
      <c r="P281" s="20"/>
      <c r="Q281" s="21">
        <f t="shared" si="38"/>
        <v>60125</v>
      </c>
      <c r="R281" s="29" t="s">
        <v>611</v>
      </c>
      <c r="S281" s="21" t="s">
        <v>89</v>
      </c>
      <c r="T281" s="21" t="s">
        <v>72</v>
      </c>
      <c r="U281" s="10">
        <v>4122343603</v>
      </c>
      <c r="V281" s="47"/>
      <c r="W281" s="47"/>
      <c r="X281" s="47"/>
      <c r="Y281" s="47"/>
      <c r="Z281" s="67"/>
      <c r="AA281" s="13"/>
    </row>
    <row r="282" spans="1:27" s="26" customFormat="1" x14ac:dyDescent="0.6">
      <c r="A282" s="72">
        <v>280</v>
      </c>
      <c r="B282" s="29" t="s">
        <v>612</v>
      </c>
      <c r="C282" s="27" t="s">
        <v>722</v>
      </c>
      <c r="D282" s="28" t="s">
        <v>738</v>
      </c>
      <c r="E282" s="24">
        <v>3330700240715</v>
      </c>
      <c r="F282" s="7" t="s">
        <v>1463</v>
      </c>
      <c r="G282" s="18" t="s">
        <v>1164</v>
      </c>
      <c r="H282" s="20">
        <v>100000</v>
      </c>
      <c r="I282" s="20">
        <f t="shared" si="40"/>
        <v>7500</v>
      </c>
      <c r="J282" s="20">
        <f t="shared" si="41"/>
        <v>92500</v>
      </c>
      <c r="K282" s="20">
        <f t="shared" si="42"/>
        <v>32374.999999999996</v>
      </c>
      <c r="L282" s="224">
        <f t="shared" si="43"/>
        <v>27750</v>
      </c>
      <c r="M282" s="20">
        <f t="shared" si="44"/>
        <v>32374.999999999996</v>
      </c>
      <c r="N282" s="20">
        <f t="shared" si="39"/>
        <v>39875</v>
      </c>
      <c r="O282" s="66">
        <v>27750</v>
      </c>
      <c r="P282" s="20"/>
      <c r="Q282" s="21">
        <f t="shared" si="38"/>
        <v>32375</v>
      </c>
      <c r="R282" s="29" t="s">
        <v>612</v>
      </c>
      <c r="S282" s="21" t="s">
        <v>89</v>
      </c>
      <c r="T282" s="21" t="s">
        <v>72</v>
      </c>
      <c r="U282" s="10">
        <v>4122298351</v>
      </c>
      <c r="V282" s="47"/>
      <c r="W282" s="47"/>
      <c r="X282" s="47"/>
      <c r="Y282" s="47"/>
      <c r="Z282" s="49"/>
      <c r="AA282" s="13"/>
    </row>
    <row r="283" spans="1:27" s="26" customFormat="1" x14ac:dyDescent="0.6">
      <c r="A283" s="72">
        <v>281</v>
      </c>
      <c r="B283" s="19" t="s">
        <v>614</v>
      </c>
      <c r="C283" s="27" t="s">
        <v>728</v>
      </c>
      <c r="D283" s="28" t="s">
        <v>738</v>
      </c>
      <c r="E283" s="24">
        <v>3321000259805</v>
      </c>
      <c r="F283" s="7" t="s">
        <v>1464</v>
      </c>
      <c r="G283" s="18" t="s">
        <v>1164</v>
      </c>
      <c r="H283" s="20">
        <v>160000</v>
      </c>
      <c r="I283" s="20">
        <f t="shared" si="40"/>
        <v>12000</v>
      </c>
      <c r="J283" s="20">
        <f t="shared" si="41"/>
        <v>148000</v>
      </c>
      <c r="K283" s="20">
        <f t="shared" si="42"/>
        <v>51800</v>
      </c>
      <c r="L283" s="224">
        <f t="shared" si="43"/>
        <v>44400</v>
      </c>
      <c r="M283" s="20">
        <f t="shared" si="44"/>
        <v>51800</v>
      </c>
      <c r="N283" s="20">
        <f t="shared" si="39"/>
        <v>63800</v>
      </c>
      <c r="O283" s="66">
        <f>L283</f>
        <v>44400</v>
      </c>
      <c r="P283" s="20">
        <v>51800</v>
      </c>
      <c r="Q283" s="21">
        <f t="shared" si="38"/>
        <v>0</v>
      </c>
      <c r="R283" s="19" t="s">
        <v>794</v>
      </c>
      <c r="S283" s="21" t="s">
        <v>89</v>
      </c>
      <c r="T283" s="21" t="s">
        <v>795</v>
      </c>
      <c r="U283" s="10">
        <v>3892418645</v>
      </c>
      <c r="V283" s="48"/>
      <c r="W283" s="48"/>
      <c r="X283" s="48"/>
      <c r="Y283" s="48"/>
      <c r="Z283" s="49"/>
      <c r="AA283" s="13"/>
    </row>
    <row r="284" spans="1:27" s="26" customFormat="1" x14ac:dyDescent="0.6">
      <c r="A284" s="72">
        <v>282</v>
      </c>
      <c r="B284" s="29" t="s">
        <v>568</v>
      </c>
      <c r="C284" s="27" t="s">
        <v>660</v>
      </c>
      <c r="D284" s="28" t="s">
        <v>732</v>
      </c>
      <c r="E284" s="24">
        <v>3449900057733</v>
      </c>
      <c r="F284" s="27" t="s">
        <v>1465</v>
      </c>
      <c r="G284" s="18" t="s">
        <v>1164</v>
      </c>
      <c r="H284" s="20">
        <v>180000</v>
      </c>
      <c r="I284" s="20">
        <f t="shared" si="40"/>
        <v>13500</v>
      </c>
      <c r="J284" s="20">
        <f t="shared" si="41"/>
        <v>166500</v>
      </c>
      <c r="K284" s="20">
        <f t="shared" si="42"/>
        <v>58274.999999999993</v>
      </c>
      <c r="L284" s="224">
        <f t="shared" si="43"/>
        <v>49950</v>
      </c>
      <c r="M284" s="20">
        <f t="shared" si="44"/>
        <v>58274.999999999993</v>
      </c>
      <c r="N284" s="20">
        <f t="shared" si="39"/>
        <v>71775</v>
      </c>
      <c r="O284" s="66"/>
      <c r="P284" s="20"/>
      <c r="Q284" s="21">
        <f t="shared" si="38"/>
        <v>108225</v>
      </c>
      <c r="R284" s="29" t="s">
        <v>568</v>
      </c>
      <c r="S284" s="21" t="s">
        <v>89</v>
      </c>
      <c r="T284" s="21" t="s">
        <v>66</v>
      </c>
      <c r="U284" s="10">
        <v>3212323517</v>
      </c>
      <c r="V284" s="47"/>
      <c r="W284" s="47"/>
      <c r="X284" s="47"/>
      <c r="Y284" s="47"/>
      <c r="Z284" s="49"/>
      <c r="AA284" s="13"/>
    </row>
    <row r="285" spans="1:27" s="23" customFormat="1" x14ac:dyDescent="0.6">
      <c r="A285" s="72">
        <v>283</v>
      </c>
      <c r="B285" s="29" t="s">
        <v>555</v>
      </c>
      <c r="C285" s="27" t="s">
        <v>640</v>
      </c>
      <c r="D285" s="8" t="s">
        <v>730</v>
      </c>
      <c r="E285" s="24">
        <v>3101200473683</v>
      </c>
      <c r="F285" s="7" t="s">
        <v>1466</v>
      </c>
      <c r="G285" s="18" t="s">
        <v>1164</v>
      </c>
      <c r="H285" s="20">
        <v>200000</v>
      </c>
      <c r="I285" s="20">
        <f t="shared" si="40"/>
        <v>15000</v>
      </c>
      <c r="J285" s="20">
        <f t="shared" si="41"/>
        <v>185000</v>
      </c>
      <c r="K285" s="20">
        <f t="shared" si="42"/>
        <v>64749.999999999993</v>
      </c>
      <c r="L285" s="224">
        <f t="shared" si="43"/>
        <v>55500</v>
      </c>
      <c r="M285" s="20">
        <f t="shared" si="44"/>
        <v>64749.999999999993</v>
      </c>
      <c r="N285" s="20">
        <f t="shared" si="39"/>
        <v>79750</v>
      </c>
      <c r="O285" s="66"/>
      <c r="P285" s="20"/>
      <c r="Q285" s="21">
        <f t="shared" si="38"/>
        <v>120250</v>
      </c>
      <c r="R285" s="20" t="s">
        <v>776</v>
      </c>
      <c r="S285" s="21" t="s">
        <v>89</v>
      </c>
      <c r="T285" s="20" t="s">
        <v>18</v>
      </c>
      <c r="U285" s="9">
        <v>3357609571</v>
      </c>
      <c r="V285" s="46"/>
      <c r="W285" s="46"/>
      <c r="X285" s="46"/>
      <c r="Y285" s="46"/>
      <c r="Z285" s="49"/>
      <c r="AA285" s="22"/>
    </row>
    <row r="286" spans="1:27" s="26" customFormat="1" x14ac:dyDescent="0.6">
      <c r="A286" s="72">
        <v>284</v>
      </c>
      <c r="B286" s="19" t="s">
        <v>554</v>
      </c>
      <c r="C286" s="7" t="s">
        <v>639</v>
      </c>
      <c r="D286" s="8" t="s">
        <v>730</v>
      </c>
      <c r="E286" s="24">
        <v>3451400270791</v>
      </c>
      <c r="F286" s="7" t="s">
        <v>1467</v>
      </c>
      <c r="G286" s="18" t="s">
        <v>1164</v>
      </c>
      <c r="H286" s="20">
        <v>200000</v>
      </c>
      <c r="I286" s="20">
        <f t="shared" si="40"/>
        <v>15000</v>
      </c>
      <c r="J286" s="20">
        <f t="shared" si="41"/>
        <v>185000</v>
      </c>
      <c r="K286" s="20">
        <f t="shared" si="42"/>
        <v>64749.999999999993</v>
      </c>
      <c r="L286" s="224">
        <f t="shared" si="43"/>
        <v>55500</v>
      </c>
      <c r="M286" s="20">
        <f t="shared" si="44"/>
        <v>64749.999999999993</v>
      </c>
      <c r="N286" s="20">
        <f t="shared" si="39"/>
        <v>79750</v>
      </c>
      <c r="O286" s="66"/>
      <c r="P286" s="20"/>
      <c r="Q286" s="21">
        <f t="shared" si="38"/>
        <v>120250</v>
      </c>
      <c r="R286" s="20" t="s">
        <v>94</v>
      </c>
      <c r="S286" s="21" t="s">
        <v>89</v>
      </c>
      <c r="T286" s="20" t="s">
        <v>18</v>
      </c>
      <c r="U286" s="9">
        <v>3352465607</v>
      </c>
      <c r="V286" s="46"/>
      <c r="W286" s="46"/>
      <c r="X286" s="46"/>
      <c r="Y286" s="46"/>
      <c r="Z286" s="67"/>
      <c r="AA286" s="13"/>
    </row>
    <row r="287" spans="1:27" s="26" customFormat="1" x14ac:dyDescent="0.6">
      <c r="A287" s="72">
        <v>285</v>
      </c>
      <c r="B287" s="19" t="s">
        <v>549</v>
      </c>
      <c r="C287" s="7" t="s">
        <v>634</v>
      </c>
      <c r="D287" s="8" t="s">
        <v>730</v>
      </c>
      <c r="E287" s="24">
        <v>3102001937460</v>
      </c>
      <c r="F287" s="7" t="s">
        <v>1468</v>
      </c>
      <c r="G287" s="18" t="s">
        <v>1164</v>
      </c>
      <c r="H287" s="20">
        <v>200000</v>
      </c>
      <c r="I287" s="20">
        <f t="shared" si="40"/>
        <v>15000</v>
      </c>
      <c r="J287" s="20">
        <f t="shared" si="41"/>
        <v>185000</v>
      </c>
      <c r="K287" s="20">
        <f t="shared" si="42"/>
        <v>64749.999999999993</v>
      </c>
      <c r="L287" s="224">
        <f t="shared" si="43"/>
        <v>55500</v>
      </c>
      <c r="M287" s="20">
        <f t="shared" si="44"/>
        <v>64749.999999999993</v>
      </c>
      <c r="N287" s="20">
        <f t="shared" si="39"/>
        <v>79750</v>
      </c>
      <c r="O287" s="66">
        <v>55500</v>
      </c>
      <c r="P287" s="20"/>
      <c r="Q287" s="21">
        <f t="shared" si="38"/>
        <v>64750</v>
      </c>
      <c r="R287" s="20" t="s">
        <v>156</v>
      </c>
      <c r="S287" s="21" t="s">
        <v>89</v>
      </c>
      <c r="T287" s="20" t="s">
        <v>18</v>
      </c>
      <c r="U287" s="9">
        <v>3352656569</v>
      </c>
      <c r="V287" s="46"/>
      <c r="W287" s="46"/>
      <c r="X287" s="46"/>
      <c r="Y287" s="46"/>
      <c r="Z287" s="49"/>
      <c r="AA287" s="13"/>
    </row>
    <row r="288" spans="1:27" s="23" customFormat="1" x14ac:dyDescent="0.6">
      <c r="A288" s="72">
        <v>286</v>
      </c>
      <c r="B288" s="19" t="s">
        <v>778</v>
      </c>
      <c r="C288" s="7" t="s">
        <v>628</v>
      </c>
      <c r="D288" s="8" t="s">
        <v>730</v>
      </c>
      <c r="E288" s="24">
        <v>3440900142104</v>
      </c>
      <c r="F288" s="7" t="s">
        <v>1469</v>
      </c>
      <c r="G288" s="18" t="s">
        <v>1164</v>
      </c>
      <c r="H288" s="20">
        <v>200000</v>
      </c>
      <c r="I288" s="20">
        <f t="shared" si="40"/>
        <v>15000</v>
      </c>
      <c r="J288" s="20">
        <f t="shared" si="41"/>
        <v>185000</v>
      </c>
      <c r="K288" s="20">
        <f t="shared" si="42"/>
        <v>64749.999999999993</v>
      </c>
      <c r="L288" s="224">
        <f t="shared" si="43"/>
        <v>55500</v>
      </c>
      <c r="M288" s="20">
        <f t="shared" si="44"/>
        <v>64749.999999999993</v>
      </c>
      <c r="N288" s="20">
        <f t="shared" si="39"/>
        <v>79750</v>
      </c>
      <c r="O288" s="66">
        <v>55500</v>
      </c>
      <c r="P288" s="20">
        <v>64749.999999999993</v>
      </c>
      <c r="Q288" s="21">
        <f t="shared" si="38"/>
        <v>0</v>
      </c>
      <c r="R288" s="20" t="s">
        <v>779</v>
      </c>
      <c r="S288" s="21" t="s">
        <v>89</v>
      </c>
      <c r="T288" s="20" t="s">
        <v>755</v>
      </c>
      <c r="U288" s="9">
        <v>4642206561</v>
      </c>
      <c r="V288" s="46"/>
      <c r="W288" s="46"/>
      <c r="X288" s="46"/>
      <c r="Y288" s="46"/>
      <c r="Z288" s="49"/>
      <c r="AA288" s="22"/>
    </row>
    <row r="289" spans="1:27" s="26" customFormat="1" x14ac:dyDescent="0.6">
      <c r="A289" s="72">
        <v>287</v>
      </c>
      <c r="B289" s="29" t="s">
        <v>561</v>
      </c>
      <c r="C289" s="27" t="s">
        <v>650</v>
      </c>
      <c r="D289" s="8" t="s">
        <v>730</v>
      </c>
      <c r="E289" s="24">
        <v>3450700266187</v>
      </c>
      <c r="F289" s="27" t="s">
        <v>1470</v>
      </c>
      <c r="G289" s="18" t="s">
        <v>1164</v>
      </c>
      <c r="H289" s="20">
        <v>200000</v>
      </c>
      <c r="I289" s="20">
        <f t="shared" si="40"/>
        <v>15000</v>
      </c>
      <c r="J289" s="20">
        <f t="shared" si="41"/>
        <v>185000</v>
      </c>
      <c r="K289" s="20">
        <f t="shared" si="42"/>
        <v>64749.999999999993</v>
      </c>
      <c r="L289" s="224">
        <f t="shared" si="43"/>
        <v>55500</v>
      </c>
      <c r="M289" s="20">
        <f t="shared" si="44"/>
        <v>64749.999999999993</v>
      </c>
      <c r="N289" s="20">
        <f t="shared" si="39"/>
        <v>79750</v>
      </c>
      <c r="O289" s="66"/>
      <c r="P289" s="20"/>
      <c r="Q289" s="21">
        <f t="shared" si="38"/>
        <v>120250</v>
      </c>
      <c r="R289" s="29" t="s">
        <v>561</v>
      </c>
      <c r="S289" s="21" t="s">
        <v>89</v>
      </c>
      <c r="T289" s="21" t="s">
        <v>151</v>
      </c>
      <c r="U289" s="10">
        <v>4382713842</v>
      </c>
      <c r="V289" s="47"/>
      <c r="W289" s="47"/>
      <c r="X289" s="47"/>
      <c r="Y289" s="47"/>
      <c r="Z289" s="49"/>
      <c r="AA289" s="13"/>
    </row>
    <row r="290" spans="1:27" s="23" customFormat="1" x14ac:dyDescent="0.6">
      <c r="A290" s="72">
        <v>288</v>
      </c>
      <c r="B290" s="19" t="s">
        <v>545</v>
      </c>
      <c r="C290" s="8" t="s">
        <v>630</v>
      </c>
      <c r="D290" s="8" t="s">
        <v>730</v>
      </c>
      <c r="E290" s="24">
        <v>3601200341570</v>
      </c>
      <c r="F290" s="7" t="s">
        <v>1471</v>
      </c>
      <c r="G290" s="18" t="s">
        <v>1164</v>
      </c>
      <c r="H290" s="20">
        <v>250000</v>
      </c>
      <c r="I290" s="20">
        <f t="shared" si="40"/>
        <v>18750</v>
      </c>
      <c r="J290" s="20">
        <f t="shared" si="41"/>
        <v>231250</v>
      </c>
      <c r="K290" s="20">
        <f t="shared" si="42"/>
        <v>80937.5</v>
      </c>
      <c r="L290" s="224">
        <f t="shared" si="43"/>
        <v>69375</v>
      </c>
      <c r="M290" s="20">
        <f t="shared" si="44"/>
        <v>80937.5</v>
      </c>
      <c r="N290" s="20">
        <f t="shared" si="39"/>
        <v>99687.5</v>
      </c>
      <c r="O290" s="66"/>
      <c r="P290" s="20"/>
      <c r="Q290" s="21">
        <f t="shared" si="38"/>
        <v>150312.5</v>
      </c>
      <c r="R290" s="20" t="s">
        <v>201</v>
      </c>
      <c r="S290" s="21" t="s">
        <v>89</v>
      </c>
      <c r="T290" s="20" t="s">
        <v>755</v>
      </c>
      <c r="U290" s="9">
        <v>4642245783</v>
      </c>
      <c r="V290" s="46"/>
      <c r="W290" s="46"/>
      <c r="X290" s="46"/>
      <c r="Y290" s="46"/>
      <c r="Z290" s="49"/>
      <c r="AA290" s="22"/>
    </row>
    <row r="291" spans="1:27" s="26" customFormat="1" x14ac:dyDescent="0.6">
      <c r="A291" s="72">
        <v>289</v>
      </c>
      <c r="B291" s="78" t="s">
        <v>544</v>
      </c>
      <c r="C291" s="7" t="s">
        <v>627</v>
      </c>
      <c r="D291" s="8" t="s">
        <v>730</v>
      </c>
      <c r="E291" s="24">
        <v>3440800245645</v>
      </c>
      <c r="F291" s="7" t="s">
        <v>1472</v>
      </c>
      <c r="G291" s="18" t="s">
        <v>1164</v>
      </c>
      <c r="H291" s="20">
        <v>200000</v>
      </c>
      <c r="I291" s="20">
        <f t="shared" si="40"/>
        <v>15000</v>
      </c>
      <c r="J291" s="20">
        <f t="shared" si="41"/>
        <v>185000</v>
      </c>
      <c r="K291" s="20">
        <f t="shared" si="42"/>
        <v>64749.999999999993</v>
      </c>
      <c r="L291" s="224">
        <f t="shared" si="43"/>
        <v>55500</v>
      </c>
      <c r="M291" s="20">
        <f t="shared" si="44"/>
        <v>64749.999999999993</v>
      </c>
      <c r="N291" s="20">
        <f t="shared" si="39"/>
        <v>79750</v>
      </c>
      <c r="O291" s="66">
        <v>55500</v>
      </c>
      <c r="P291" s="20"/>
      <c r="Q291" s="21">
        <f t="shared" si="38"/>
        <v>64750</v>
      </c>
      <c r="R291" s="20" t="s">
        <v>773</v>
      </c>
      <c r="S291" s="21" t="s">
        <v>89</v>
      </c>
      <c r="T291" s="20" t="s">
        <v>18</v>
      </c>
      <c r="U291" s="9">
        <v>3352826428</v>
      </c>
      <c r="V291" s="46"/>
      <c r="W291" s="46"/>
      <c r="X291" s="46"/>
      <c r="Y291" s="46"/>
      <c r="Z291" s="49"/>
      <c r="AA291" s="13"/>
    </row>
    <row r="292" spans="1:27" s="23" customFormat="1" x14ac:dyDescent="0.6">
      <c r="A292" s="72">
        <v>290</v>
      </c>
      <c r="B292" s="19" t="s">
        <v>546</v>
      </c>
      <c r="C292" s="7" t="s">
        <v>631</v>
      </c>
      <c r="D292" s="8" t="s">
        <v>730</v>
      </c>
      <c r="E292" s="24">
        <v>1461100001632</v>
      </c>
      <c r="F292" s="7" t="s">
        <v>1473</v>
      </c>
      <c r="G292" s="18" t="s">
        <v>1164</v>
      </c>
      <c r="H292" s="20">
        <v>200000</v>
      </c>
      <c r="I292" s="20">
        <f t="shared" si="40"/>
        <v>15000</v>
      </c>
      <c r="J292" s="20">
        <f t="shared" si="41"/>
        <v>185000</v>
      </c>
      <c r="K292" s="20">
        <f t="shared" si="42"/>
        <v>64749.999999999993</v>
      </c>
      <c r="L292" s="224">
        <f t="shared" si="43"/>
        <v>55500</v>
      </c>
      <c r="M292" s="20">
        <f t="shared" si="44"/>
        <v>64749.999999999993</v>
      </c>
      <c r="N292" s="20">
        <f t="shared" si="39"/>
        <v>79750</v>
      </c>
      <c r="O292" s="66"/>
      <c r="P292" s="20"/>
      <c r="Q292" s="21">
        <f t="shared" si="38"/>
        <v>120250</v>
      </c>
      <c r="R292" s="20" t="s">
        <v>546</v>
      </c>
      <c r="S292" s="21" t="s">
        <v>89</v>
      </c>
      <c r="T292" s="20" t="s">
        <v>104</v>
      </c>
      <c r="U292" s="9">
        <v>6302225872</v>
      </c>
      <c r="V292" s="46"/>
      <c r="W292" s="46"/>
      <c r="X292" s="46"/>
      <c r="Y292" s="46"/>
      <c r="Z292" s="49"/>
      <c r="AA292" s="22"/>
    </row>
    <row r="293" spans="1:27" s="26" customFormat="1" x14ac:dyDescent="0.6">
      <c r="A293" s="72">
        <v>291</v>
      </c>
      <c r="B293" s="29" t="s">
        <v>157</v>
      </c>
      <c r="C293" s="27" t="s">
        <v>648</v>
      </c>
      <c r="D293" s="8" t="s">
        <v>730</v>
      </c>
      <c r="E293" s="24">
        <v>3311100542681</v>
      </c>
      <c r="F293" s="27" t="s">
        <v>1474</v>
      </c>
      <c r="G293" s="18" t="s">
        <v>1164</v>
      </c>
      <c r="H293" s="20">
        <v>180000</v>
      </c>
      <c r="I293" s="20">
        <f t="shared" si="40"/>
        <v>13500</v>
      </c>
      <c r="J293" s="20">
        <f t="shared" si="41"/>
        <v>166500</v>
      </c>
      <c r="K293" s="20">
        <f t="shared" si="42"/>
        <v>58274.999999999993</v>
      </c>
      <c r="L293" s="224">
        <f t="shared" si="43"/>
        <v>49950</v>
      </c>
      <c r="M293" s="20">
        <f t="shared" si="44"/>
        <v>58274.999999999993</v>
      </c>
      <c r="N293" s="20">
        <f t="shared" si="39"/>
        <v>71775</v>
      </c>
      <c r="O293" s="66"/>
      <c r="P293" s="20"/>
      <c r="Q293" s="21">
        <f t="shared" si="38"/>
        <v>108225</v>
      </c>
      <c r="R293" s="29" t="s">
        <v>772</v>
      </c>
      <c r="S293" s="21" t="s">
        <v>89</v>
      </c>
      <c r="T293" s="21" t="s">
        <v>755</v>
      </c>
      <c r="U293" s="10">
        <v>4642200838</v>
      </c>
      <c r="V293" s="47"/>
      <c r="W293" s="47"/>
      <c r="X293" s="47"/>
      <c r="Y293" s="47"/>
      <c r="Z293" s="49"/>
      <c r="AA293" s="13"/>
    </row>
    <row r="294" spans="1:27" s="26" customFormat="1" x14ac:dyDescent="0.6">
      <c r="A294" s="72">
        <v>292</v>
      </c>
      <c r="B294" s="29" t="s">
        <v>559</v>
      </c>
      <c r="C294" s="27" t="s">
        <v>646</v>
      </c>
      <c r="D294" s="8" t="s">
        <v>730</v>
      </c>
      <c r="E294" s="24">
        <v>3101402355797</v>
      </c>
      <c r="F294" s="27" t="s">
        <v>1475</v>
      </c>
      <c r="G294" s="18" t="s">
        <v>1164</v>
      </c>
      <c r="H294" s="20">
        <v>200000</v>
      </c>
      <c r="I294" s="20">
        <f t="shared" si="40"/>
        <v>15000</v>
      </c>
      <c r="J294" s="20">
        <f t="shared" si="41"/>
        <v>185000</v>
      </c>
      <c r="K294" s="20">
        <f t="shared" si="42"/>
        <v>64749.999999999993</v>
      </c>
      <c r="L294" s="224">
        <f t="shared" si="43"/>
        <v>55500</v>
      </c>
      <c r="M294" s="20">
        <f t="shared" si="44"/>
        <v>64749.999999999993</v>
      </c>
      <c r="N294" s="20">
        <f t="shared" si="39"/>
        <v>79750</v>
      </c>
      <c r="O294" s="66">
        <v>55500</v>
      </c>
      <c r="P294" s="20"/>
      <c r="Q294" s="21">
        <f t="shared" si="38"/>
        <v>64750</v>
      </c>
      <c r="R294" s="29" t="s">
        <v>111</v>
      </c>
      <c r="S294" s="21" t="s">
        <v>89</v>
      </c>
      <c r="T294" s="21" t="s">
        <v>127</v>
      </c>
      <c r="U294" s="10">
        <v>4642289435</v>
      </c>
      <c r="V294" s="47"/>
      <c r="W294" s="47"/>
      <c r="X294" s="47"/>
      <c r="Y294" s="47"/>
      <c r="Z294" s="49"/>
      <c r="AA294" s="13"/>
    </row>
    <row r="295" spans="1:27" s="23" customFormat="1" x14ac:dyDescent="0.6">
      <c r="A295" s="72">
        <v>293</v>
      </c>
      <c r="B295" s="19" t="s">
        <v>550</v>
      </c>
      <c r="C295" s="7" t="s">
        <v>635</v>
      </c>
      <c r="D295" s="8" t="s">
        <v>730</v>
      </c>
      <c r="E295" s="24">
        <v>3530400179695</v>
      </c>
      <c r="F295" s="7" t="s">
        <v>1476</v>
      </c>
      <c r="G295" s="18" t="s">
        <v>1164</v>
      </c>
      <c r="H295" s="20">
        <v>200000</v>
      </c>
      <c r="I295" s="20">
        <f t="shared" si="40"/>
        <v>15000</v>
      </c>
      <c r="J295" s="20">
        <f t="shared" si="41"/>
        <v>185000</v>
      </c>
      <c r="K295" s="20">
        <f t="shared" si="42"/>
        <v>64749.999999999993</v>
      </c>
      <c r="L295" s="224">
        <f t="shared" si="43"/>
        <v>55500</v>
      </c>
      <c r="M295" s="20">
        <f t="shared" si="44"/>
        <v>64749.999999999993</v>
      </c>
      <c r="N295" s="20">
        <f t="shared" si="39"/>
        <v>79750</v>
      </c>
      <c r="O295" s="66">
        <v>55500</v>
      </c>
      <c r="P295" s="20">
        <v>64750</v>
      </c>
      <c r="Q295" s="21">
        <f t="shared" si="38"/>
        <v>0</v>
      </c>
      <c r="R295" s="9" t="s">
        <v>771</v>
      </c>
      <c r="S295" s="21" t="s">
        <v>89</v>
      </c>
      <c r="T295" s="9" t="s">
        <v>18</v>
      </c>
      <c r="U295" s="9">
        <v>3357776560</v>
      </c>
      <c r="V295" s="46"/>
      <c r="W295" s="46"/>
      <c r="X295" s="46"/>
      <c r="Y295" s="46"/>
      <c r="Z295" s="49"/>
      <c r="AA295" s="22"/>
    </row>
    <row r="296" spans="1:27" s="26" customFormat="1" x14ac:dyDescent="0.6">
      <c r="A296" s="72">
        <v>294</v>
      </c>
      <c r="B296" s="29" t="s">
        <v>770</v>
      </c>
      <c r="C296" s="27" t="s">
        <v>645</v>
      </c>
      <c r="D296" s="8" t="s">
        <v>730</v>
      </c>
      <c r="E296" s="24">
        <v>3301100106474</v>
      </c>
      <c r="F296" s="27" t="s">
        <v>1478</v>
      </c>
      <c r="G296" s="18" t="s">
        <v>1164</v>
      </c>
      <c r="H296" s="20">
        <v>110000</v>
      </c>
      <c r="I296" s="20">
        <f t="shared" si="40"/>
        <v>8250</v>
      </c>
      <c r="J296" s="20">
        <f t="shared" si="41"/>
        <v>101750</v>
      </c>
      <c r="K296" s="20">
        <f t="shared" si="42"/>
        <v>35612.5</v>
      </c>
      <c r="L296" s="224">
        <f t="shared" si="43"/>
        <v>30525</v>
      </c>
      <c r="M296" s="20">
        <f t="shared" si="44"/>
        <v>35612.5</v>
      </c>
      <c r="N296" s="20">
        <f t="shared" si="39"/>
        <v>43862.5</v>
      </c>
      <c r="O296" s="66"/>
      <c r="P296" s="20"/>
      <c r="Q296" s="21">
        <f t="shared" si="38"/>
        <v>66137.5</v>
      </c>
      <c r="R296" s="29" t="s">
        <v>769</v>
      </c>
      <c r="S296" s="21" t="s">
        <v>89</v>
      </c>
      <c r="T296" s="21" t="s">
        <v>18</v>
      </c>
      <c r="U296" s="10">
        <v>3352877074</v>
      </c>
      <c r="V296" s="47"/>
      <c r="W296" s="47"/>
      <c r="X296" s="47"/>
      <c r="Y296" s="47"/>
      <c r="Z296" s="49"/>
      <c r="AA296" s="13"/>
    </row>
    <row r="297" spans="1:27" s="23" customFormat="1" x14ac:dyDescent="0.6">
      <c r="A297" s="72">
        <v>295</v>
      </c>
      <c r="B297" s="19" t="s">
        <v>154</v>
      </c>
      <c r="C297" s="7" t="s">
        <v>629</v>
      </c>
      <c r="D297" s="8" t="s">
        <v>730</v>
      </c>
      <c r="E297" s="24">
        <v>3360600014179</v>
      </c>
      <c r="F297" s="7" t="s">
        <v>1477</v>
      </c>
      <c r="G297" s="18" t="s">
        <v>1164</v>
      </c>
      <c r="H297" s="20">
        <v>200000</v>
      </c>
      <c r="I297" s="20">
        <f t="shared" si="40"/>
        <v>15000</v>
      </c>
      <c r="J297" s="20">
        <f t="shared" si="41"/>
        <v>185000</v>
      </c>
      <c r="K297" s="20">
        <f t="shared" si="42"/>
        <v>64749.999999999993</v>
      </c>
      <c r="L297" s="224">
        <f t="shared" si="43"/>
        <v>55500</v>
      </c>
      <c r="M297" s="20">
        <f t="shared" si="44"/>
        <v>64749.999999999993</v>
      </c>
      <c r="N297" s="20">
        <f t="shared" si="39"/>
        <v>79750</v>
      </c>
      <c r="O297" s="66"/>
      <c r="P297" s="20"/>
      <c r="Q297" s="21">
        <f t="shared" si="38"/>
        <v>120250</v>
      </c>
      <c r="R297" s="20" t="s">
        <v>155</v>
      </c>
      <c r="S297" s="21" t="s">
        <v>89</v>
      </c>
      <c r="T297" s="20" t="s">
        <v>18</v>
      </c>
      <c r="U297" s="9">
        <v>3352484244</v>
      </c>
      <c r="V297" s="46"/>
      <c r="W297" s="46"/>
      <c r="X297" s="46"/>
      <c r="Y297" s="46"/>
      <c r="Z297" s="49"/>
      <c r="AA297" s="22"/>
    </row>
    <row r="298" spans="1:27" s="26" customFormat="1" x14ac:dyDescent="0.6">
      <c r="A298" s="72">
        <v>296</v>
      </c>
      <c r="B298" s="29" t="s">
        <v>560</v>
      </c>
      <c r="C298" s="27" t="s">
        <v>649</v>
      </c>
      <c r="D298" s="8" t="s">
        <v>730</v>
      </c>
      <c r="E298" s="24">
        <v>3470101349328</v>
      </c>
      <c r="F298" s="27" t="s">
        <v>1479</v>
      </c>
      <c r="G298" s="18" t="s">
        <v>1164</v>
      </c>
      <c r="H298" s="20">
        <v>180000</v>
      </c>
      <c r="I298" s="20">
        <f t="shared" si="40"/>
        <v>13500</v>
      </c>
      <c r="J298" s="20">
        <f t="shared" si="41"/>
        <v>166500</v>
      </c>
      <c r="K298" s="20">
        <f t="shared" si="42"/>
        <v>58274.999999999993</v>
      </c>
      <c r="L298" s="224">
        <f t="shared" si="43"/>
        <v>49950</v>
      </c>
      <c r="M298" s="20">
        <f t="shared" si="44"/>
        <v>58274.999999999993</v>
      </c>
      <c r="N298" s="20">
        <f t="shared" si="39"/>
        <v>71775</v>
      </c>
      <c r="O298" s="66"/>
      <c r="P298" s="20"/>
      <c r="Q298" s="21">
        <f t="shared" si="38"/>
        <v>108225</v>
      </c>
      <c r="R298" s="29" t="s">
        <v>780</v>
      </c>
      <c r="S298" s="21" t="s">
        <v>89</v>
      </c>
      <c r="T298" s="21" t="s">
        <v>18</v>
      </c>
      <c r="U298" s="10">
        <v>3352929503</v>
      </c>
      <c r="V298" s="47"/>
      <c r="W298" s="47"/>
      <c r="X298" s="47"/>
      <c r="Y298" s="47"/>
      <c r="Z298" s="49"/>
      <c r="AA298" s="13"/>
    </row>
    <row r="299" spans="1:27" s="26" customFormat="1" x14ac:dyDescent="0.6">
      <c r="A299" s="72">
        <v>297</v>
      </c>
      <c r="B299" s="29" t="s">
        <v>150</v>
      </c>
      <c r="C299" s="27" t="s">
        <v>647</v>
      </c>
      <c r="D299" s="8" t="s">
        <v>730</v>
      </c>
      <c r="E299" s="24">
        <v>3659900475401</v>
      </c>
      <c r="F299" s="27" t="s">
        <v>1480</v>
      </c>
      <c r="G299" s="18" t="s">
        <v>1164</v>
      </c>
      <c r="H299" s="20">
        <v>250000</v>
      </c>
      <c r="I299" s="20">
        <f t="shared" si="40"/>
        <v>18750</v>
      </c>
      <c r="J299" s="20">
        <f t="shared" si="41"/>
        <v>231250</v>
      </c>
      <c r="K299" s="20">
        <f t="shared" si="42"/>
        <v>80937.5</v>
      </c>
      <c r="L299" s="224">
        <f t="shared" si="43"/>
        <v>69375</v>
      </c>
      <c r="M299" s="20">
        <f t="shared" si="44"/>
        <v>80937.5</v>
      </c>
      <c r="N299" s="20">
        <f t="shared" si="39"/>
        <v>99687.5</v>
      </c>
      <c r="O299" s="66"/>
      <c r="P299" s="20"/>
      <c r="Q299" s="21">
        <f t="shared" si="38"/>
        <v>150312.5</v>
      </c>
      <c r="R299" s="29" t="s">
        <v>150</v>
      </c>
      <c r="S299" s="21" t="s">
        <v>89</v>
      </c>
      <c r="T299" s="21" t="s">
        <v>2</v>
      </c>
      <c r="U299" s="10">
        <v>3152736512</v>
      </c>
      <c r="V299" s="47"/>
      <c r="W299" s="47"/>
      <c r="X299" s="47"/>
      <c r="Y299" s="47"/>
      <c r="Z299" s="49"/>
      <c r="AA299" s="13"/>
    </row>
    <row r="300" spans="1:27" s="23" customFormat="1" x14ac:dyDescent="0.6">
      <c r="A300" s="72">
        <v>298</v>
      </c>
      <c r="B300" s="19" t="s">
        <v>552</v>
      </c>
      <c r="C300" s="7" t="s">
        <v>637</v>
      </c>
      <c r="D300" s="8" t="s">
        <v>730</v>
      </c>
      <c r="E300" s="24">
        <v>3401200394225</v>
      </c>
      <c r="F300" s="7" t="s">
        <v>1481</v>
      </c>
      <c r="G300" s="18" t="s">
        <v>1164</v>
      </c>
      <c r="H300" s="20">
        <v>200000</v>
      </c>
      <c r="I300" s="20">
        <f t="shared" si="40"/>
        <v>15000</v>
      </c>
      <c r="J300" s="20">
        <f t="shared" si="41"/>
        <v>185000</v>
      </c>
      <c r="K300" s="20">
        <f t="shared" si="42"/>
        <v>64749.999999999993</v>
      </c>
      <c r="L300" s="224">
        <f t="shared" si="43"/>
        <v>55500</v>
      </c>
      <c r="M300" s="20">
        <f t="shared" si="44"/>
        <v>64749.999999999993</v>
      </c>
      <c r="N300" s="20">
        <f t="shared" si="39"/>
        <v>79750</v>
      </c>
      <c r="O300" s="66">
        <v>55500</v>
      </c>
      <c r="P300" s="20"/>
      <c r="Q300" s="21">
        <f t="shared" si="38"/>
        <v>64750</v>
      </c>
      <c r="R300" s="20" t="s">
        <v>96</v>
      </c>
      <c r="S300" s="21" t="s">
        <v>89</v>
      </c>
      <c r="T300" s="9" t="s">
        <v>18</v>
      </c>
      <c r="U300" s="9">
        <v>3352868446</v>
      </c>
      <c r="V300" s="46"/>
      <c r="W300" s="46"/>
      <c r="X300" s="46"/>
      <c r="Y300" s="46"/>
      <c r="Z300" s="49"/>
      <c r="AA300" s="22"/>
    </row>
    <row r="301" spans="1:27" s="26" customFormat="1" x14ac:dyDescent="0.6">
      <c r="A301" s="72">
        <v>299</v>
      </c>
      <c r="B301" s="19" t="s">
        <v>553</v>
      </c>
      <c r="C301" s="7" t="s">
        <v>638</v>
      </c>
      <c r="D301" s="8" t="s">
        <v>730</v>
      </c>
      <c r="E301" s="24">
        <v>3420700059831</v>
      </c>
      <c r="F301" s="7" t="s">
        <v>1482</v>
      </c>
      <c r="G301" s="18" t="s">
        <v>1164</v>
      </c>
      <c r="H301" s="20">
        <v>200000</v>
      </c>
      <c r="I301" s="20">
        <f t="shared" si="40"/>
        <v>15000</v>
      </c>
      <c r="J301" s="20">
        <f t="shared" si="41"/>
        <v>185000</v>
      </c>
      <c r="K301" s="20">
        <f t="shared" si="42"/>
        <v>64749.999999999993</v>
      </c>
      <c r="L301" s="224">
        <f t="shared" si="43"/>
        <v>55500</v>
      </c>
      <c r="M301" s="20">
        <f t="shared" si="44"/>
        <v>64749.999999999993</v>
      </c>
      <c r="N301" s="20">
        <f t="shared" si="39"/>
        <v>79750</v>
      </c>
      <c r="O301" s="66">
        <v>55500</v>
      </c>
      <c r="P301" s="20"/>
      <c r="Q301" s="21">
        <f t="shared" si="38"/>
        <v>64750</v>
      </c>
      <c r="R301" s="20" t="s">
        <v>768</v>
      </c>
      <c r="S301" s="21" t="s">
        <v>89</v>
      </c>
      <c r="T301" s="20" t="s">
        <v>127</v>
      </c>
      <c r="U301" s="9">
        <v>4642221362</v>
      </c>
      <c r="V301" s="46"/>
      <c r="W301" s="46"/>
      <c r="X301" s="46"/>
      <c r="Y301" s="46"/>
      <c r="Z301" s="49"/>
      <c r="AA301" s="13"/>
    </row>
    <row r="302" spans="1:27" s="26" customFormat="1" x14ac:dyDescent="0.6">
      <c r="A302" s="72">
        <v>300</v>
      </c>
      <c r="B302" s="29" t="s">
        <v>149</v>
      </c>
      <c r="C302" s="27" t="s">
        <v>642</v>
      </c>
      <c r="D302" s="8" t="s">
        <v>730</v>
      </c>
      <c r="E302" s="24">
        <v>5461190004680</v>
      </c>
      <c r="F302" s="27" t="s">
        <v>1483</v>
      </c>
      <c r="G302" s="18" t="s">
        <v>1164</v>
      </c>
      <c r="H302" s="20">
        <v>180000</v>
      </c>
      <c r="I302" s="20">
        <f t="shared" si="40"/>
        <v>13500</v>
      </c>
      <c r="J302" s="20">
        <f t="shared" si="41"/>
        <v>166500</v>
      </c>
      <c r="K302" s="20">
        <f t="shared" si="42"/>
        <v>58274.999999999993</v>
      </c>
      <c r="L302" s="224">
        <f t="shared" si="43"/>
        <v>49950</v>
      </c>
      <c r="M302" s="20">
        <f t="shared" si="44"/>
        <v>58274.999999999993</v>
      </c>
      <c r="N302" s="20">
        <f t="shared" si="39"/>
        <v>71775</v>
      </c>
      <c r="O302" s="66"/>
      <c r="P302" s="20"/>
      <c r="Q302" s="21">
        <f t="shared" si="38"/>
        <v>108225</v>
      </c>
      <c r="R302" s="29" t="s">
        <v>69</v>
      </c>
      <c r="S302" s="21" t="s">
        <v>89</v>
      </c>
      <c r="T302" s="21" t="s">
        <v>18</v>
      </c>
      <c r="U302" s="10">
        <v>3357212954</v>
      </c>
      <c r="V302" s="47"/>
      <c r="W302" s="47"/>
      <c r="X302" s="47"/>
      <c r="Y302" s="47"/>
      <c r="Z302" s="49"/>
      <c r="AA302" s="13"/>
    </row>
    <row r="303" spans="1:27" s="26" customFormat="1" x14ac:dyDescent="0.6">
      <c r="A303" s="72">
        <v>301</v>
      </c>
      <c r="B303" s="29" t="s">
        <v>557</v>
      </c>
      <c r="C303" s="27" t="s">
        <v>643</v>
      </c>
      <c r="D303" s="8" t="s">
        <v>730</v>
      </c>
      <c r="E303" s="24">
        <v>3470400286328</v>
      </c>
      <c r="F303" s="27" t="s">
        <v>1484</v>
      </c>
      <c r="G303" s="18" t="s">
        <v>1164</v>
      </c>
      <c r="H303" s="20">
        <v>200000</v>
      </c>
      <c r="I303" s="20">
        <f t="shared" si="40"/>
        <v>15000</v>
      </c>
      <c r="J303" s="20">
        <f t="shared" si="41"/>
        <v>185000</v>
      </c>
      <c r="K303" s="20">
        <f t="shared" si="42"/>
        <v>64749.999999999993</v>
      </c>
      <c r="L303" s="224">
        <f t="shared" si="43"/>
        <v>55500</v>
      </c>
      <c r="M303" s="20">
        <f t="shared" si="44"/>
        <v>64749.999999999993</v>
      </c>
      <c r="N303" s="20">
        <f t="shared" si="39"/>
        <v>79750</v>
      </c>
      <c r="O303" s="66"/>
      <c r="P303" s="20"/>
      <c r="Q303" s="21">
        <f t="shared" si="38"/>
        <v>120250</v>
      </c>
      <c r="R303" s="29" t="s">
        <v>767</v>
      </c>
      <c r="S303" s="21" t="s">
        <v>89</v>
      </c>
      <c r="T303" s="21" t="s">
        <v>755</v>
      </c>
      <c r="U303" s="10">
        <v>4642260048</v>
      </c>
      <c r="V303" s="47"/>
      <c r="W303" s="47"/>
      <c r="X303" s="47"/>
      <c r="Y303" s="47"/>
      <c r="Z303" s="49"/>
      <c r="AA303" s="13"/>
    </row>
    <row r="304" spans="1:27" s="26" customFormat="1" x14ac:dyDescent="0.6">
      <c r="A304" s="72">
        <v>302</v>
      </c>
      <c r="B304" s="29" t="s">
        <v>558</v>
      </c>
      <c r="C304" s="27" t="s">
        <v>644</v>
      </c>
      <c r="D304" s="8" t="s">
        <v>730</v>
      </c>
      <c r="E304" s="24">
        <v>3440900827085</v>
      </c>
      <c r="F304" s="27" t="s">
        <v>1485</v>
      </c>
      <c r="G304" s="18" t="s">
        <v>1164</v>
      </c>
      <c r="H304" s="20">
        <v>180000</v>
      </c>
      <c r="I304" s="20">
        <f t="shared" si="40"/>
        <v>13500</v>
      </c>
      <c r="J304" s="20">
        <f t="shared" si="41"/>
        <v>166500</v>
      </c>
      <c r="K304" s="20">
        <f t="shared" si="42"/>
        <v>58274.999999999993</v>
      </c>
      <c r="L304" s="224">
        <f t="shared" si="43"/>
        <v>49950</v>
      </c>
      <c r="M304" s="20">
        <f t="shared" si="44"/>
        <v>58274.999999999993</v>
      </c>
      <c r="N304" s="20">
        <f t="shared" si="39"/>
        <v>71775</v>
      </c>
      <c r="O304" s="66"/>
      <c r="P304" s="20"/>
      <c r="Q304" s="21">
        <f t="shared" si="38"/>
        <v>108225</v>
      </c>
      <c r="R304" s="29" t="s">
        <v>766</v>
      </c>
      <c r="S304" s="21" t="s">
        <v>89</v>
      </c>
      <c r="T304" s="21" t="s">
        <v>127</v>
      </c>
      <c r="U304" s="10">
        <v>4642323846</v>
      </c>
      <c r="V304" s="47"/>
      <c r="W304" s="47"/>
      <c r="X304" s="47"/>
      <c r="Y304" s="47"/>
      <c r="Z304" s="49"/>
      <c r="AA304" s="13"/>
    </row>
    <row r="305" spans="1:27" s="26" customFormat="1" x14ac:dyDescent="0.6">
      <c r="A305" s="72">
        <v>303</v>
      </c>
      <c r="B305" s="19" t="s">
        <v>548</v>
      </c>
      <c r="C305" s="7" t="s">
        <v>633</v>
      </c>
      <c r="D305" s="8" t="s">
        <v>730</v>
      </c>
      <c r="E305" s="24">
        <v>3250200663251</v>
      </c>
      <c r="F305" s="7" t="s">
        <v>1486</v>
      </c>
      <c r="G305" s="18" t="s">
        <v>1164</v>
      </c>
      <c r="H305" s="20">
        <v>170000</v>
      </c>
      <c r="I305" s="20">
        <f t="shared" si="40"/>
        <v>12750</v>
      </c>
      <c r="J305" s="20">
        <f t="shared" si="41"/>
        <v>157250</v>
      </c>
      <c r="K305" s="20">
        <f t="shared" si="42"/>
        <v>55037.5</v>
      </c>
      <c r="L305" s="224">
        <f t="shared" si="43"/>
        <v>47175</v>
      </c>
      <c r="M305" s="20">
        <f t="shared" si="44"/>
        <v>55037.5</v>
      </c>
      <c r="N305" s="20">
        <f t="shared" si="39"/>
        <v>67787.5</v>
      </c>
      <c r="O305" s="333">
        <v>47175</v>
      </c>
      <c r="P305" s="20">
        <v>55037.5</v>
      </c>
      <c r="Q305" s="21">
        <f t="shared" si="38"/>
        <v>0</v>
      </c>
      <c r="R305" s="20" t="s">
        <v>152</v>
      </c>
      <c r="S305" s="21" t="s">
        <v>89</v>
      </c>
      <c r="T305" s="20" t="s">
        <v>153</v>
      </c>
      <c r="U305" s="9">
        <v>6402022716</v>
      </c>
      <c r="V305" s="46"/>
      <c r="W305" s="46"/>
      <c r="X305" s="46"/>
      <c r="Y305" s="46"/>
      <c r="Z305" s="49"/>
      <c r="AA305" s="13"/>
    </row>
    <row r="306" spans="1:27" s="26" customFormat="1" x14ac:dyDescent="0.6">
      <c r="A306" s="72">
        <v>304</v>
      </c>
      <c r="B306" s="19" t="s">
        <v>551</v>
      </c>
      <c r="C306" s="7" t="s">
        <v>636</v>
      </c>
      <c r="D306" s="8" t="s">
        <v>730</v>
      </c>
      <c r="E306" s="24">
        <v>3360500121275</v>
      </c>
      <c r="F306" s="7" t="s">
        <v>1487</v>
      </c>
      <c r="G306" s="18" t="s">
        <v>1164</v>
      </c>
      <c r="H306" s="20">
        <v>200000</v>
      </c>
      <c r="I306" s="20">
        <f t="shared" si="40"/>
        <v>15000</v>
      </c>
      <c r="J306" s="20">
        <f t="shared" si="41"/>
        <v>185000</v>
      </c>
      <c r="K306" s="20">
        <f t="shared" si="42"/>
        <v>64749.999999999993</v>
      </c>
      <c r="L306" s="224">
        <f t="shared" si="43"/>
        <v>55500</v>
      </c>
      <c r="M306" s="20">
        <f t="shared" si="44"/>
        <v>64749.999999999993</v>
      </c>
      <c r="N306" s="20">
        <f t="shared" si="39"/>
        <v>79750</v>
      </c>
      <c r="O306" s="66"/>
      <c r="P306" s="20"/>
      <c r="Q306" s="21">
        <f t="shared" si="38"/>
        <v>120250</v>
      </c>
      <c r="R306" s="20" t="s">
        <v>775</v>
      </c>
      <c r="S306" s="21" t="s">
        <v>89</v>
      </c>
      <c r="T306" s="9" t="s">
        <v>104</v>
      </c>
      <c r="U306" s="9">
        <v>6302252421</v>
      </c>
      <c r="V306" s="46"/>
      <c r="W306" s="46"/>
      <c r="X306" s="46"/>
      <c r="Y306" s="46"/>
      <c r="Z306" s="49"/>
      <c r="AA306" s="13"/>
    </row>
    <row r="307" spans="1:27" s="26" customFormat="1" x14ac:dyDescent="0.6">
      <c r="A307" s="72">
        <v>305</v>
      </c>
      <c r="B307" s="19" t="s">
        <v>547</v>
      </c>
      <c r="C307" s="7" t="s">
        <v>632</v>
      </c>
      <c r="D307" s="8" t="s">
        <v>730</v>
      </c>
      <c r="E307" s="24">
        <v>3411400440549</v>
      </c>
      <c r="F307" s="7" t="s">
        <v>1488</v>
      </c>
      <c r="G307" s="18" t="s">
        <v>1164</v>
      </c>
      <c r="H307" s="20">
        <v>200000</v>
      </c>
      <c r="I307" s="20">
        <f t="shared" si="40"/>
        <v>15000</v>
      </c>
      <c r="J307" s="20">
        <f t="shared" si="41"/>
        <v>185000</v>
      </c>
      <c r="K307" s="20">
        <f t="shared" si="42"/>
        <v>64749.999999999993</v>
      </c>
      <c r="L307" s="224">
        <f t="shared" si="43"/>
        <v>55500</v>
      </c>
      <c r="M307" s="20">
        <f t="shared" si="44"/>
        <v>64749.999999999993</v>
      </c>
      <c r="N307" s="20">
        <f t="shared" si="39"/>
        <v>79750</v>
      </c>
      <c r="O307" s="66">
        <v>55500</v>
      </c>
      <c r="P307" s="20"/>
      <c r="Q307" s="21">
        <f t="shared" si="38"/>
        <v>64750</v>
      </c>
      <c r="R307" s="20" t="s">
        <v>774</v>
      </c>
      <c r="S307" s="21" t="s">
        <v>89</v>
      </c>
      <c r="T307" s="20" t="s">
        <v>18</v>
      </c>
      <c r="U307" s="9">
        <v>3357055122</v>
      </c>
      <c r="V307" s="46"/>
      <c r="W307" s="46"/>
      <c r="X307" s="46"/>
      <c r="Y307" s="46"/>
      <c r="Z307" s="49"/>
      <c r="AA307" s="13"/>
    </row>
    <row r="308" spans="1:27" s="26" customFormat="1" x14ac:dyDescent="0.6">
      <c r="A308" s="72">
        <v>306</v>
      </c>
      <c r="B308" s="29" t="s">
        <v>128</v>
      </c>
      <c r="C308" s="27" t="s">
        <v>652</v>
      </c>
      <c r="D308" s="8" t="s">
        <v>730</v>
      </c>
      <c r="E308" s="24">
        <v>3410900153891</v>
      </c>
      <c r="F308" s="27" t="s">
        <v>1489</v>
      </c>
      <c r="G308" s="18" t="s">
        <v>1164</v>
      </c>
      <c r="H308" s="20">
        <v>180000</v>
      </c>
      <c r="I308" s="20">
        <f t="shared" si="40"/>
        <v>13500</v>
      </c>
      <c r="J308" s="20">
        <f t="shared" si="41"/>
        <v>166500</v>
      </c>
      <c r="K308" s="20">
        <f t="shared" si="42"/>
        <v>58274.999999999993</v>
      </c>
      <c r="L308" s="224">
        <f t="shared" si="43"/>
        <v>49950</v>
      </c>
      <c r="M308" s="20">
        <f t="shared" si="44"/>
        <v>58274.999999999993</v>
      </c>
      <c r="N308" s="20">
        <f t="shared" si="39"/>
        <v>71775</v>
      </c>
      <c r="O308" s="285">
        <v>49950</v>
      </c>
      <c r="P308" s="20"/>
      <c r="Q308" s="21">
        <f t="shared" si="38"/>
        <v>58275</v>
      </c>
      <c r="R308" s="29" t="s">
        <v>128</v>
      </c>
      <c r="S308" s="21" t="s">
        <v>89</v>
      </c>
      <c r="T308" s="21" t="s">
        <v>104</v>
      </c>
      <c r="U308" s="10">
        <v>6302184855</v>
      </c>
      <c r="V308" s="47"/>
      <c r="W308" s="47"/>
      <c r="X308" s="47"/>
      <c r="Y308" s="47"/>
      <c r="Z308" s="49"/>
      <c r="AA308" s="13"/>
    </row>
    <row r="309" spans="1:27" s="26" customFormat="1" x14ac:dyDescent="0.6">
      <c r="A309" s="72">
        <v>307</v>
      </c>
      <c r="B309" s="19" t="s">
        <v>810</v>
      </c>
      <c r="C309" s="27" t="s">
        <v>690</v>
      </c>
      <c r="D309" s="8" t="s">
        <v>736</v>
      </c>
      <c r="E309" s="24">
        <v>3349800040414</v>
      </c>
      <c r="F309" s="7" t="s">
        <v>1495</v>
      </c>
      <c r="G309" s="18" t="s">
        <v>1164</v>
      </c>
      <c r="H309" s="20">
        <v>200000</v>
      </c>
      <c r="I309" s="20">
        <f t="shared" si="40"/>
        <v>15000</v>
      </c>
      <c r="J309" s="20">
        <f t="shared" si="41"/>
        <v>185000</v>
      </c>
      <c r="K309" s="20">
        <f t="shared" si="42"/>
        <v>64749.999999999993</v>
      </c>
      <c r="L309" s="224">
        <f t="shared" si="43"/>
        <v>55500</v>
      </c>
      <c r="M309" s="20">
        <f t="shared" si="44"/>
        <v>64749.999999999993</v>
      </c>
      <c r="N309" s="20">
        <f t="shared" si="39"/>
        <v>79750</v>
      </c>
      <c r="O309" s="66">
        <f>L309</f>
        <v>55500</v>
      </c>
      <c r="P309" s="12">
        <v>64750</v>
      </c>
      <c r="Q309" s="21">
        <f t="shared" si="38"/>
        <v>0</v>
      </c>
      <c r="R309" s="19" t="s">
        <v>811</v>
      </c>
      <c r="S309" s="21" t="s">
        <v>89</v>
      </c>
      <c r="T309" s="20" t="s">
        <v>52</v>
      </c>
      <c r="U309" s="10">
        <v>5132062455</v>
      </c>
      <c r="V309" s="47"/>
      <c r="W309" s="47"/>
      <c r="X309" s="47"/>
      <c r="Y309" s="47"/>
      <c r="Z309" s="49"/>
      <c r="AA309" s="13"/>
    </row>
    <row r="310" spans="1:27" s="26" customFormat="1" x14ac:dyDescent="0.6">
      <c r="A310" s="72">
        <v>308</v>
      </c>
      <c r="B310" s="29" t="s">
        <v>601</v>
      </c>
      <c r="C310" s="27" t="s">
        <v>706</v>
      </c>
      <c r="D310" s="8" t="s">
        <v>737</v>
      </c>
      <c r="E310" s="24">
        <v>3321200038012</v>
      </c>
      <c r="F310" s="7" t="s">
        <v>1496</v>
      </c>
      <c r="G310" s="18" t="s">
        <v>1164</v>
      </c>
      <c r="H310" s="20">
        <v>100000</v>
      </c>
      <c r="I310" s="20">
        <f t="shared" si="40"/>
        <v>7500</v>
      </c>
      <c r="J310" s="20">
        <f t="shared" si="41"/>
        <v>92500</v>
      </c>
      <c r="K310" s="20">
        <f t="shared" si="42"/>
        <v>32374.999999999996</v>
      </c>
      <c r="L310" s="224">
        <f t="shared" si="43"/>
        <v>27750</v>
      </c>
      <c r="M310" s="20">
        <f t="shared" si="44"/>
        <v>32374.999999999996</v>
      </c>
      <c r="N310" s="20">
        <f t="shared" si="39"/>
        <v>39875</v>
      </c>
      <c r="O310" s="66">
        <f>L310</f>
        <v>27750</v>
      </c>
      <c r="P310" s="20"/>
      <c r="Q310" s="21">
        <f t="shared" si="38"/>
        <v>32375</v>
      </c>
      <c r="R310" s="29" t="s">
        <v>739</v>
      </c>
      <c r="S310" s="21" t="s">
        <v>89</v>
      </c>
      <c r="T310" s="21" t="s">
        <v>177</v>
      </c>
      <c r="U310" s="10">
        <v>4152587335</v>
      </c>
      <c r="V310" s="47"/>
      <c r="W310" s="47"/>
      <c r="X310" s="47"/>
      <c r="Y310" s="47"/>
      <c r="Z310" s="67"/>
      <c r="AA310" s="13"/>
    </row>
    <row r="311" spans="1:27" s="26" customFormat="1" x14ac:dyDescent="0.6">
      <c r="A311" s="72">
        <v>309</v>
      </c>
      <c r="B311" s="29" t="s">
        <v>782</v>
      </c>
      <c r="C311" s="27" t="s">
        <v>701</v>
      </c>
      <c r="D311" s="8" t="s">
        <v>737</v>
      </c>
      <c r="E311" s="24">
        <v>3320102011755</v>
      </c>
      <c r="F311" s="7" t="s">
        <v>1497</v>
      </c>
      <c r="G311" s="18" t="s">
        <v>1164</v>
      </c>
      <c r="H311" s="20">
        <v>100000</v>
      </c>
      <c r="I311" s="20">
        <f t="shared" si="40"/>
        <v>7500</v>
      </c>
      <c r="J311" s="20">
        <f t="shared" si="41"/>
        <v>92500</v>
      </c>
      <c r="K311" s="20">
        <f t="shared" si="42"/>
        <v>32374.999999999996</v>
      </c>
      <c r="L311" s="224">
        <f t="shared" si="43"/>
        <v>27750</v>
      </c>
      <c r="M311" s="20">
        <f t="shared" si="44"/>
        <v>32374.999999999996</v>
      </c>
      <c r="N311" s="20">
        <f t="shared" si="39"/>
        <v>39875</v>
      </c>
      <c r="O311" s="66">
        <f>L311</f>
        <v>27750</v>
      </c>
      <c r="P311" s="20"/>
      <c r="Q311" s="21">
        <f t="shared" si="38"/>
        <v>32375</v>
      </c>
      <c r="R311" s="29" t="s">
        <v>783</v>
      </c>
      <c r="S311" s="21" t="s">
        <v>89</v>
      </c>
      <c r="T311" s="21" t="s">
        <v>177</v>
      </c>
      <c r="U311" s="10">
        <v>4152588143</v>
      </c>
      <c r="V311" s="47"/>
      <c r="W311" s="47"/>
      <c r="X311" s="47"/>
      <c r="Y311" s="47"/>
      <c r="Z311" s="67"/>
      <c r="AA311" s="13"/>
    </row>
    <row r="312" spans="1:27" s="26" customFormat="1" x14ac:dyDescent="0.6">
      <c r="A312" s="72">
        <v>310</v>
      </c>
      <c r="B312" s="29" t="s">
        <v>600</v>
      </c>
      <c r="C312" s="27" t="s">
        <v>705</v>
      </c>
      <c r="D312" s="8" t="s">
        <v>737</v>
      </c>
      <c r="E312" s="24">
        <v>1330300020169</v>
      </c>
      <c r="F312" s="7" t="s">
        <v>1498</v>
      </c>
      <c r="G312" s="18" t="s">
        <v>1164</v>
      </c>
      <c r="H312" s="20">
        <v>100000</v>
      </c>
      <c r="I312" s="20">
        <f t="shared" si="40"/>
        <v>7500</v>
      </c>
      <c r="J312" s="20">
        <f t="shared" si="41"/>
        <v>92500</v>
      </c>
      <c r="K312" s="20">
        <f t="shared" si="42"/>
        <v>32374.999999999996</v>
      </c>
      <c r="L312" s="224">
        <f t="shared" si="43"/>
        <v>27750</v>
      </c>
      <c r="M312" s="20">
        <f t="shared" si="44"/>
        <v>32374.999999999996</v>
      </c>
      <c r="N312" s="20">
        <f t="shared" si="39"/>
        <v>39875</v>
      </c>
      <c r="O312" s="66">
        <f>L312</f>
        <v>27750</v>
      </c>
      <c r="P312" s="20"/>
      <c r="Q312" s="21">
        <f t="shared" si="38"/>
        <v>32375</v>
      </c>
      <c r="R312" s="29" t="s">
        <v>781</v>
      </c>
      <c r="S312" s="21" t="s">
        <v>89</v>
      </c>
      <c r="T312" s="21" t="s">
        <v>177</v>
      </c>
      <c r="U312" s="10">
        <v>4152588259</v>
      </c>
      <c r="V312" s="47"/>
      <c r="W312" s="47"/>
      <c r="X312" s="47"/>
      <c r="Y312" s="47"/>
      <c r="Z312" s="67"/>
      <c r="AA312" s="13"/>
    </row>
    <row r="313" spans="1:27" s="26" customFormat="1" x14ac:dyDescent="0.6">
      <c r="A313" s="72">
        <v>311</v>
      </c>
      <c r="B313" s="29" t="s">
        <v>1137</v>
      </c>
      <c r="C313" s="27" t="s">
        <v>1138</v>
      </c>
      <c r="D313" s="28" t="s">
        <v>1133</v>
      </c>
      <c r="E313" s="24" t="s">
        <v>1107</v>
      </c>
      <c r="F313" s="27" t="s">
        <v>1499</v>
      </c>
      <c r="G313" s="18" t="s">
        <v>1164</v>
      </c>
      <c r="H313" s="20">
        <v>100000</v>
      </c>
      <c r="I313" s="20">
        <f t="shared" si="40"/>
        <v>7500</v>
      </c>
      <c r="J313" s="20">
        <f t="shared" si="41"/>
        <v>92500</v>
      </c>
      <c r="K313" s="20">
        <f t="shared" si="42"/>
        <v>32374.999999999996</v>
      </c>
      <c r="L313" s="224">
        <f t="shared" si="43"/>
        <v>27750</v>
      </c>
      <c r="M313" s="20">
        <f t="shared" si="44"/>
        <v>32374.999999999996</v>
      </c>
      <c r="N313" s="20">
        <f t="shared" si="39"/>
        <v>39875</v>
      </c>
      <c r="O313" s="285">
        <v>27750</v>
      </c>
      <c r="P313" s="20">
        <v>32375</v>
      </c>
      <c r="Q313" s="21">
        <f t="shared" si="38"/>
        <v>0</v>
      </c>
      <c r="R313" s="29" t="s">
        <v>1139</v>
      </c>
      <c r="S313" s="21" t="s">
        <v>89</v>
      </c>
      <c r="T313" s="21" t="s">
        <v>1140</v>
      </c>
      <c r="U313" s="10">
        <v>5202120605</v>
      </c>
      <c r="V313" s="47"/>
      <c r="W313" s="47"/>
      <c r="X313" s="47"/>
      <c r="Y313" s="47"/>
      <c r="Z313" s="49"/>
      <c r="AA313" s="13"/>
    </row>
    <row r="314" spans="1:27" s="26" customFormat="1" x14ac:dyDescent="0.6">
      <c r="A314" s="72">
        <v>312</v>
      </c>
      <c r="B314" s="29" t="s">
        <v>1070</v>
      </c>
      <c r="C314" s="27" t="s">
        <v>1108</v>
      </c>
      <c r="D314" s="28" t="s">
        <v>1132</v>
      </c>
      <c r="E314" s="24" t="s">
        <v>1084</v>
      </c>
      <c r="F314" s="27" t="s">
        <v>1434</v>
      </c>
      <c r="G314" s="18" t="s">
        <v>1164</v>
      </c>
      <c r="H314" s="20">
        <v>120000</v>
      </c>
      <c r="I314" s="20">
        <f t="shared" si="40"/>
        <v>9000</v>
      </c>
      <c r="J314" s="20">
        <f t="shared" si="41"/>
        <v>111000</v>
      </c>
      <c r="K314" s="20">
        <f t="shared" si="42"/>
        <v>38850</v>
      </c>
      <c r="L314" s="224">
        <f t="shared" si="43"/>
        <v>33300</v>
      </c>
      <c r="M314" s="20">
        <f t="shared" si="44"/>
        <v>38850</v>
      </c>
      <c r="N314" s="20">
        <f t="shared" si="39"/>
        <v>47850</v>
      </c>
      <c r="O314" s="66"/>
      <c r="P314" s="20"/>
      <c r="Q314" s="21">
        <f t="shared" si="38"/>
        <v>72150</v>
      </c>
      <c r="R314" s="29" t="s">
        <v>1070</v>
      </c>
      <c r="S314" s="21" t="s">
        <v>89</v>
      </c>
      <c r="T314" s="21" t="s">
        <v>1136</v>
      </c>
      <c r="U314" s="10">
        <v>5182263664</v>
      </c>
      <c r="V314" s="47"/>
      <c r="W314" s="47"/>
      <c r="X314" s="47"/>
      <c r="Y314" s="47"/>
      <c r="Z314" s="49"/>
      <c r="AA314" s="13"/>
    </row>
    <row r="315" spans="1:27" s="26" customFormat="1" x14ac:dyDescent="0.6">
      <c r="A315" s="72">
        <v>313</v>
      </c>
      <c r="B315" s="29" t="s">
        <v>1082</v>
      </c>
      <c r="C315" s="27" t="s">
        <v>1130</v>
      </c>
      <c r="D315" s="28" t="s">
        <v>1132</v>
      </c>
      <c r="E315" s="24" t="s">
        <v>1105</v>
      </c>
      <c r="F315" s="27" t="s">
        <v>1500</v>
      </c>
      <c r="G315" s="18" t="s">
        <v>1164</v>
      </c>
      <c r="H315" s="20">
        <v>100000</v>
      </c>
      <c r="I315" s="20">
        <f t="shared" si="40"/>
        <v>7500</v>
      </c>
      <c r="J315" s="20">
        <f t="shared" si="41"/>
        <v>92500</v>
      </c>
      <c r="K315" s="20">
        <f t="shared" si="42"/>
        <v>32374.999999999996</v>
      </c>
      <c r="L315" s="224">
        <f t="shared" si="43"/>
        <v>27750</v>
      </c>
      <c r="M315" s="20">
        <f t="shared" si="44"/>
        <v>32374.999999999996</v>
      </c>
      <c r="N315" s="20">
        <f t="shared" si="39"/>
        <v>39875</v>
      </c>
      <c r="O315" s="66">
        <f>L315</f>
        <v>27750</v>
      </c>
      <c r="P315" s="20">
        <v>32375</v>
      </c>
      <c r="Q315" s="21">
        <f t="shared" si="38"/>
        <v>0</v>
      </c>
      <c r="R315" s="29" t="s">
        <v>1082</v>
      </c>
      <c r="S315" s="21" t="s">
        <v>89</v>
      </c>
      <c r="T315" s="21" t="s">
        <v>142</v>
      </c>
      <c r="U315" s="10">
        <v>5872059687</v>
      </c>
      <c r="V315" s="47"/>
      <c r="W315" s="47"/>
      <c r="X315" s="47"/>
      <c r="Y315" s="47"/>
      <c r="Z315" s="49"/>
      <c r="AA315" s="13"/>
    </row>
    <row r="316" spans="1:27" s="26" customFormat="1" x14ac:dyDescent="0.6">
      <c r="A316" s="72">
        <v>314</v>
      </c>
      <c r="B316" s="29" t="s">
        <v>1081</v>
      </c>
      <c r="C316" s="27" t="s">
        <v>1129</v>
      </c>
      <c r="D316" s="28" t="s">
        <v>1132</v>
      </c>
      <c r="E316" s="24" t="s">
        <v>1104</v>
      </c>
      <c r="F316" s="27" t="s">
        <v>1501</v>
      </c>
      <c r="G316" s="18" t="s">
        <v>1164</v>
      </c>
      <c r="H316" s="20">
        <v>100000</v>
      </c>
      <c r="I316" s="20">
        <f t="shared" si="40"/>
        <v>7500</v>
      </c>
      <c r="J316" s="20">
        <f t="shared" si="41"/>
        <v>92500</v>
      </c>
      <c r="K316" s="20">
        <f t="shared" si="42"/>
        <v>32374.999999999996</v>
      </c>
      <c r="L316" s="224">
        <f t="shared" si="43"/>
        <v>27750</v>
      </c>
      <c r="M316" s="20">
        <f t="shared" si="44"/>
        <v>32374.999999999996</v>
      </c>
      <c r="N316" s="20">
        <f t="shared" si="39"/>
        <v>39875</v>
      </c>
      <c r="O316" s="66">
        <f>L316</f>
        <v>27750</v>
      </c>
      <c r="P316" s="20"/>
      <c r="Q316" s="21">
        <f t="shared" si="38"/>
        <v>32375</v>
      </c>
      <c r="R316" s="29" t="s">
        <v>1081</v>
      </c>
      <c r="S316" s="21" t="s">
        <v>89</v>
      </c>
      <c r="T316" s="21" t="s">
        <v>142</v>
      </c>
      <c r="U316" s="10">
        <v>5872314801</v>
      </c>
      <c r="V316" s="47"/>
      <c r="W316" s="47"/>
      <c r="X316" s="47"/>
      <c r="Y316" s="47"/>
      <c r="Z316" s="49"/>
      <c r="AA316" s="13"/>
    </row>
    <row r="317" spans="1:27" s="26" customFormat="1" x14ac:dyDescent="0.6">
      <c r="A317" s="72">
        <v>315</v>
      </c>
      <c r="B317" s="29" t="s">
        <v>1083</v>
      </c>
      <c r="C317" s="27" t="s">
        <v>1131</v>
      </c>
      <c r="D317" s="28" t="s">
        <v>1132</v>
      </c>
      <c r="E317" s="24" t="s">
        <v>1106</v>
      </c>
      <c r="F317" s="27" t="s">
        <v>1502</v>
      </c>
      <c r="G317" s="18" t="s">
        <v>1164</v>
      </c>
      <c r="H317" s="20">
        <v>100000</v>
      </c>
      <c r="I317" s="20">
        <f t="shared" si="40"/>
        <v>7500</v>
      </c>
      <c r="J317" s="20">
        <f t="shared" si="41"/>
        <v>92500</v>
      </c>
      <c r="K317" s="20">
        <f t="shared" si="42"/>
        <v>32374.999999999996</v>
      </c>
      <c r="L317" s="224">
        <f t="shared" si="43"/>
        <v>27750</v>
      </c>
      <c r="M317" s="20">
        <f t="shared" si="44"/>
        <v>32374.999999999996</v>
      </c>
      <c r="N317" s="20">
        <f t="shared" si="39"/>
        <v>39875</v>
      </c>
      <c r="O317" s="66">
        <f>L317</f>
        <v>27750</v>
      </c>
      <c r="P317" s="20">
        <v>32375</v>
      </c>
      <c r="Q317" s="21">
        <f t="shared" si="38"/>
        <v>0</v>
      </c>
      <c r="R317" s="29" t="s">
        <v>1083</v>
      </c>
      <c r="S317" s="21" t="s">
        <v>89</v>
      </c>
      <c r="T317" s="21" t="s">
        <v>1141</v>
      </c>
      <c r="U317" s="10">
        <v>5852131704</v>
      </c>
      <c r="V317" s="47"/>
      <c r="W317" s="47"/>
      <c r="X317" s="47"/>
      <c r="Y317" s="47"/>
      <c r="Z317" s="49"/>
      <c r="AA317" s="13"/>
    </row>
    <row r="318" spans="1:27" s="26" customFormat="1" x14ac:dyDescent="0.6">
      <c r="A318" s="72">
        <v>316</v>
      </c>
      <c r="B318" s="29" t="s">
        <v>1142</v>
      </c>
      <c r="C318" s="27" t="s">
        <v>1125</v>
      </c>
      <c r="D318" s="28" t="s">
        <v>75</v>
      </c>
      <c r="E318" s="24" t="s">
        <v>1101</v>
      </c>
      <c r="F318" s="27" t="s">
        <v>1503</v>
      </c>
      <c r="G318" s="18" t="s">
        <v>1164</v>
      </c>
      <c r="H318" s="20">
        <v>200000</v>
      </c>
      <c r="I318" s="20">
        <f t="shared" si="40"/>
        <v>15000</v>
      </c>
      <c r="J318" s="20">
        <f t="shared" si="41"/>
        <v>185000</v>
      </c>
      <c r="K318" s="20">
        <f t="shared" si="42"/>
        <v>64749.999999999993</v>
      </c>
      <c r="L318" s="224">
        <f t="shared" si="43"/>
        <v>55500</v>
      </c>
      <c r="M318" s="20">
        <f t="shared" si="44"/>
        <v>64749.999999999993</v>
      </c>
      <c r="N318" s="20">
        <f t="shared" si="39"/>
        <v>79750</v>
      </c>
      <c r="O318" s="371">
        <v>55500</v>
      </c>
      <c r="P318" s="20"/>
      <c r="Q318" s="21">
        <f t="shared" si="38"/>
        <v>64750</v>
      </c>
      <c r="R318" s="29" t="s">
        <v>1143</v>
      </c>
      <c r="S318" s="21" t="s">
        <v>89</v>
      </c>
      <c r="T318" s="21" t="s">
        <v>60</v>
      </c>
      <c r="U318" s="10">
        <v>3172405338</v>
      </c>
      <c r="V318" s="47"/>
      <c r="W318" s="47"/>
      <c r="X318" s="47"/>
      <c r="Y318" s="47"/>
      <c r="Z318" s="49"/>
      <c r="AA318" s="13"/>
    </row>
    <row r="319" spans="1:27" s="26" customFormat="1" x14ac:dyDescent="0.6">
      <c r="A319" s="72">
        <v>317</v>
      </c>
      <c r="B319" s="29" t="s">
        <v>1077</v>
      </c>
      <c r="C319" s="27" t="s">
        <v>1124</v>
      </c>
      <c r="D319" s="28" t="s">
        <v>75</v>
      </c>
      <c r="E319" s="24" t="s">
        <v>1100</v>
      </c>
      <c r="F319" s="27" t="s">
        <v>1504</v>
      </c>
      <c r="G319" s="18" t="s">
        <v>1164</v>
      </c>
      <c r="H319" s="20">
        <v>200000</v>
      </c>
      <c r="I319" s="20">
        <f t="shared" si="40"/>
        <v>15000</v>
      </c>
      <c r="J319" s="20">
        <f t="shared" si="41"/>
        <v>185000</v>
      </c>
      <c r="K319" s="20">
        <f t="shared" si="42"/>
        <v>64749.999999999993</v>
      </c>
      <c r="L319" s="224">
        <f t="shared" si="43"/>
        <v>55500</v>
      </c>
      <c r="M319" s="20">
        <f t="shared" si="44"/>
        <v>64749.999999999993</v>
      </c>
      <c r="N319" s="20">
        <f t="shared" si="39"/>
        <v>79750</v>
      </c>
      <c r="O319" s="66"/>
      <c r="P319" s="20"/>
      <c r="Q319" s="21">
        <f t="shared" si="38"/>
        <v>120250</v>
      </c>
      <c r="R319" s="29" t="s">
        <v>1077</v>
      </c>
      <c r="S319" s="21" t="s">
        <v>89</v>
      </c>
      <c r="T319" s="21" t="s">
        <v>60</v>
      </c>
      <c r="U319" s="10">
        <v>3172616264</v>
      </c>
      <c r="V319" s="47"/>
      <c r="W319" s="47"/>
      <c r="X319" s="47"/>
      <c r="Y319" s="47"/>
      <c r="Z319" s="49"/>
      <c r="AA319" s="13"/>
    </row>
    <row r="320" spans="1:27" s="26" customFormat="1" x14ac:dyDescent="0.6">
      <c r="A320" s="72">
        <v>318</v>
      </c>
      <c r="B320" s="29" t="s">
        <v>211</v>
      </c>
      <c r="C320" s="27" t="s">
        <v>1120</v>
      </c>
      <c r="D320" s="28" t="s">
        <v>28</v>
      </c>
      <c r="E320" s="24" t="s">
        <v>1097</v>
      </c>
      <c r="F320" s="27" t="s">
        <v>1505</v>
      </c>
      <c r="G320" s="18" t="s">
        <v>1164</v>
      </c>
      <c r="H320" s="20">
        <v>220000</v>
      </c>
      <c r="I320" s="20">
        <f t="shared" si="40"/>
        <v>16500</v>
      </c>
      <c r="J320" s="20">
        <f t="shared" si="41"/>
        <v>203500</v>
      </c>
      <c r="K320" s="20">
        <f t="shared" si="42"/>
        <v>71225</v>
      </c>
      <c r="L320" s="224">
        <f t="shared" si="43"/>
        <v>61050</v>
      </c>
      <c r="M320" s="20">
        <f t="shared" si="44"/>
        <v>71225</v>
      </c>
      <c r="N320" s="20">
        <f t="shared" si="39"/>
        <v>87725</v>
      </c>
      <c r="O320" s="66"/>
      <c r="P320" s="20"/>
      <c r="Q320" s="21">
        <f t="shared" si="38"/>
        <v>132275</v>
      </c>
      <c r="R320" s="29" t="s">
        <v>212</v>
      </c>
      <c r="S320" s="21" t="s">
        <v>89</v>
      </c>
      <c r="T320" s="21" t="s">
        <v>60</v>
      </c>
      <c r="U320" s="10">
        <v>3172489563</v>
      </c>
      <c r="V320" s="47"/>
      <c r="W320" s="47"/>
      <c r="X320" s="47"/>
      <c r="Y320" s="47"/>
      <c r="Z320" s="49"/>
      <c r="AA320" s="13"/>
    </row>
    <row r="321" spans="1:28" s="26" customFormat="1" x14ac:dyDescent="0.6">
      <c r="A321" s="72">
        <v>319</v>
      </c>
      <c r="B321" s="29" t="s">
        <v>210</v>
      </c>
      <c r="C321" s="27" t="s">
        <v>1121</v>
      </c>
      <c r="D321" s="28" t="s">
        <v>75</v>
      </c>
      <c r="E321" s="24" t="s">
        <v>1098</v>
      </c>
      <c r="F321" s="27" t="s">
        <v>1506</v>
      </c>
      <c r="G321" s="18" t="s">
        <v>1164</v>
      </c>
      <c r="H321" s="20">
        <v>220000</v>
      </c>
      <c r="I321" s="20">
        <f t="shared" si="40"/>
        <v>16500</v>
      </c>
      <c r="J321" s="20">
        <f t="shared" si="41"/>
        <v>203500</v>
      </c>
      <c r="K321" s="20">
        <f t="shared" si="42"/>
        <v>71225</v>
      </c>
      <c r="L321" s="224">
        <f t="shared" si="43"/>
        <v>61050</v>
      </c>
      <c r="M321" s="20">
        <f t="shared" si="44"/>
        <v>71225</v>
      </c>
      <c r="N321" s="20">
        <f t="shared" si="39"/>
        <v>87725</v>
      </c>
      <c r="O321" s="306">
        <v>61050</v>
      </c>
      <c r="P321" s="20"/>
      <c r="Q321" s="21">
        <f t="shared" si="38"/>
        <v>71225</v>
      </c>
      <c r="R321" s="29" t="s">
        <v>210</v>
      </c>
      <c r="S321" s="21" t="s">
        <v>89</v>
      </c>
      <c r="T321" s="21" t="s">
        <v>60</v>
      </c>
      <c r="U321" s="10">
        <v>3172665261</v>
      </c>
      <c r="V321" s="47"/>
      <c r="W321" s="47"/>
      <c r="X321" s="47"/>
      <c r="Y321" s="47"/>
      <c r="Z321" s="49"/>
      <c r="AA321" s="13"/>
    </row>
    <row r="322" spans="1:28" s="26" customFormat="1" x14ac:dyDescent="0.6">
      <c r="A322" s="72">
        <v>320</v>
      </c>
      <c r="B322" s="29" t="s">
        <v>1144</v>
      </c>
      <c r="C322" s="27" t="s">
        <v>1122</v>
      </c>
      <c r="D322" s="28" t="s">
        <v>75</v>
      </c>
      <c r="E322" s="24">
        <v>3940200481611</v>
      </c>
      <c r="F322" s="27" t="s">
        <v>1507</v>
      </c>
      <c r="G322" s="18" t="s">
        <v>1164</v>
      </c>
      <c r="H322" s="20">
        <v>250000</v>
      </c>
      <c r="I322" s="20">
        <f t="shared" si="40"/>
        <v>18750</v>
      </c>
      <c r="J322" s="20">
        <f t="shared" si="41"/>
        <v>231250</v>
      </c>
      <c r="K322" s="20">
        <f t="shared" si="42"/>
        <v>80937.5</v>
      </c>
      <c r="L322" s="224">
        <f t="shared" si="43"/>
        <v>69375</v>
      </c>
      <c r="M322" s="20">
        <f t="shared" si="44"/>
        <v>80937.5</v>
      </c>
      <c r="N322" s="20">
        <f t="shared" si="39"/>
        <v>99687.5</v>
      </c>
      <c r="O322" s="66">
        <v>69375</v>
      </c>
      <c r="P322" s="20"/>
      <c r="Q322" s="21">
        <f t="shared" si="38"/>
        <v>80937.5</v>
      </c>
      <c r="R322" s="19" t="s">
        <v>1145</v>
      </c>
      <c r="S322" s="21" t="s">
        <v>89</v>
      </c>
      <c r="T322" s="21" t="s">
        <v>60</v>
      </c>
      <c r="U322" s="10">
        <v>3172439303</v>
      </c>
      <c r="V322" s="47"/>
      <c r="W322" s="47"/>
      <c r="X322" s="47"/>
      <c r="Y322" s="47"/>
      <c r="Z322" s="49"/>
      <c r="AA322" s="13"/>
    </row>
    <row r="323" spans="1:28" s="26" customFormat="1" x14ac:dyDescent="0.6">
      <c r="A323" s="72">
        <v>321</v>
      </c>
      <c r="B323" s="29" t="s">
        <v>1078</v>
      </c>
      <c r="C323" s="27" t="s">
        <v>1126</v>
      </c>
      <c r="D323" s="28" t="s">
        <v>75</v>
      </c>
      <c r="E323" s="24" t="s">
        <v>1102</v>
      </c>
      <c r="F323" s="27" t="s">
        <v>1508</v>
      </c>
      <c r="G323" s="18" t="s">
        <v>1164</v>
      </c>
      <c r="H323" s="20">
        <v>180000</v>
      </c>
      <c r="I323" s="20">
        <f t="shared" si="40"/>
        <v>13500</v>
      </c>
      <c r="J323" s="20">
        <f t="shared" si="41"/>
        <v>166500</v>
      </c>
      <c r="K323" s="20">
        <f t="shared" si="42"/>
        <v>58274.999999999993</v>
      </c>
      <c r="L323" s="224">
        <f t="shared" si="43"/>
        <v>49950</v>
      </c>
      <c r="M323" s="20">
        <f t="shared" si="44"/>
        <v>58274.999999999993</v>
      </c>
      <c r="N323" s="20">
        <f t="shared" si="39"/>
        <v>71775</v>
      </c>
      <c r="O323" s="306">
        <v>49950</v>
      </c>
      <c r="P323" s="20"/>
      <c r="Q323" s="21">
        <f t="shared" si="38"/>
        <v>58275</v>
      </c>
      <c r="R323" s="29" t="s">
        <v>1078</v>
      </c>
      <c r="S323" s="21" t="s">
        <v>89</v>
      </c>
      <c r="T323" s="21" t="s">
        <v>60</v>
      </c>
      <c r="U323" s="10">
        <v>3172698502</v>
      </c>
      <c r="V323" s="47"/>
      <c r="W323" s="47"/>
      <c r="X323" s="47"/>
      <c r="Y323" s="47"/>
      <c r="Z323" s="49"/>
      <c r="AA323" s="13"/>
    </row>
    <row r="324" spans="1:28" s="26" customFormat="1" x14ac:dyDescent="0.6">
      <c r="A324" s="72">
        <v>322</v>
      </c>
      <c r="B324" s="29" t="s">
        <v>1076</v>
      </c>
      <c r="C324" s="27" t="s">
        <v>1123</v>
      </c>
      <c r="D324" s="28" t="s">
        <v>75</v>
      </c>
      <c r="E324" s="24" t="s">
        <v>1099</v>
      </c>
      <c r="F324" s="27" t="s">
        <v>1509</v>
      </c>
      <c r="G324" s="18" t="s">
        <v>1164</v>
      </c>
      <c r="H324" s="20">
        <v>220000</v>
      </c>
      <c r="I324" s="20">
        <f t="shared" si="40"/>
        <v>16500</v>
      </c>
      <c r="J324" s="20">
        <f t="shared" si="41"/>
        <v>203500</v>
      </c>
      <c r="K324" s="20">
        <f t="shared" si="42"/>
        <v>71225</v>
      </c>
      <c r="L324" s="224">
        <f t="shared" si="43"/>
        <v>61050</v>
      </c>
      <c r="M324" s="20">
        <f t="shared" si="44"/>
        <v>71225</v>
      </c>
      <c r="N324" s="20">
        <f t="shared" ref="N324:N362" si="45">+I324+K324</f>
        <v>87725</v>
      </c>
      <c r="O324" s="66">
        <v>61050</v>
      </c>
      <c r="P324" s="21"/>
      <c r="Q324" s="21">
        <f t="shared" si="38"/>
        <v>71225</v>
      </c>
      <c r="R324" s="29" t="s">
        <v>1076</v>
      </c>
      <c r="S324" s="21" t="s">
        <v>89</v>
      </c>
      <c r="T324" s="21" t="s">
        <v>60</v>
      </c>
      <c r="U324" s="10">
        <v>3172616272</v>
      </c>
      <c r="V324" s="47"/>
      <c r="W324" s="47"/>
      <c r="X324" s="47"/>
      <c r="Y324" s="47"/>
      <c r="Z324" s="49"/>
      <c r="AA324" s="13"/>
    </row>
    <row r="325" spans="1:28" s="26" customFormat="1" x14ac:dyDescent="0.6">
      <c r="A325" s="72">
        <v>323</v>
      </c>
      <c r="B325" s="29" t="s">
        <v>527</v>
      </c>
      <c r="C325" s="27" t="s">
        <v>488</v>
      </c>
      <c r="D325" s="28" t="s">
        <v>509</v>
      </c>
      <c r="E325" s="24">
        <v>3670100457249</v>
      </c>
      <c r="F325" s="7" t="s">
        <v>1510</v>
      </c>
      <c r="G325" s="18" t="s">
        <v>1164</v>
      </c>
      <c r="H325" s="20">
        <v>150000</v>
      </c>
      <c r="I325" s="20">
        <f t="shared" si="40"/>
        <v>11250</v>
      </c>
      <c r="J325" s="20">
        <f t="shared" si="41"/>
        <v>138750</v>
      </c>
      <c r="K325" s="20">
        <f>+J325*35%</f>
        <v>48562.5</v>
      </c>
      <c r="L325" s="224">
        <f t="shared" si="43"/>
        <v>41625</v>
      </c>
      <c r="M325" s="20">
        <f t="shared" si="44"/>
        <v>48562.5</v>
      </c>
      <c r="N325" s="20">
        <f t="shared" si="45"/>
        <v>59812.5</v>
      </c>
      <c r="O325" s="66">
        <v>41625</v>
      </c>
      <c r="P325" s="20"/>
      <c r="Q325" s="21">
        <f>+H325-N325-O325-P325</f>
        <v>48562.5</v>
      </c>
      <c r="R325" s="29" t="s">
        <v>528</v>
      </c>
      <c r="S325" s="21" t="s">
        <v>89</v>
      </c>
      <c r="T325" s="21" t="s">
        <v>145</v>
      </c>
      <c r="U325" s="10">
        <v>3562401087</v>
      </c>
      <c r="V325" s="47"/>
      <c r="W325" s="47"/>
      <c r="X325" s="47"/>
      <c r="Y325" s="47"/>
      <c r="Z325" s="49"/>
      <c r="AA325" s="13"/>
    </row>
    <row r="326" spans="1:28" s="26" customFormat="1" x14ac:dyDescent="0.6">
      <c r="A326" s="72">
        <v>324</v>
      </c>
      <c r="B326" s="19" t="s">
        <v>916</v>
      </c>
      <c r="C326" s="27" t="s">
        <v>839</v>
      </c>
      <c r="D326" s="28" t="s">
        <v>33</v>
      </c>
      <c r="E326" s="24">
        <v>3100200075741</v>
      </c>
      <c r="F326" s="7" t="s">
        <v>1511</v>
      </c>
      <c r="G326" s="18" t="s">
        <v>1164</v>
      </c>
      <c r="H326" s="20">
        <v>220000</v>
      </c>
      <c r="I326" s="20">
        <f t="shared" si="40"/>
        <v>16500</v>
      </c>
      <c r="J326" s="20">
        <f t="shared" si="41"/>
        <v>203500</v>
      </c>
      <c r="K326" s="20">
        <f t="shared" si="42"/>
        <v>71225</v>
      </c>
      <c r="L326" s="224">
        <f t="shared" si="43"/>
        <v>61050</v>
      </c>
      <c r="M326" s="20">
        <f t="shared" si="44"/>
        <v>71225</v>
      </c>
      <c r="N326" s="20">
        <f t="shared" si="45"/>
        <v>87725</v>
      </c>
      <c r="O326" s="66">
        <f>L326</f>
        <v>61050</v>
      </c>
      <c r="P326" s="20">
        <v>71225</v>
      </c>
      <c r="Q326" s="21">
        <f t="shared" ref="Q326:Q362" si="46">+H326-N326-O326-P326</f>
        <v>0</v>
      </c>
      <c r="R326" s="19" t="s">
        <v>1037</v>
      </c>
      <c r="S326" s="21" t="s">
        <v>89</v>
      </c>
      <c r="T326" s="21" t="s">
        <v>42</v>
      </c>
      <c r="U326" s="10">
        <v>852192269</v>
      </c>
      <c r="V326" s="47"/>
      <c r="W326" s="47"/>
      <c r="X326" s="47"/>
      <c r="Y326" s="47"/>
      <c r="Z326" s="49"/>
      <c r="AA326" s="13"/>
      <c r="AB326" s="26">
        <v>30000</v>
      </c>
    </row>
    <row r="327" spans="1:28" s="26" customFormat="1" x14ac:dyDescent="0.6">
      <c r="A327" s="72">
        <v>325</v>
      </c>
      <c r="B327" s="19" t="s">
        <v>1521</v>
      </c>
      <c r="C327" s="7" t="s">
        <v>1516</v>
      </c>
      <c r="D327" s="8" t="s">
        <v>7</v>
      </c>
      <c r="E327" s="24">
        <v>3920100130182</v>
      </c>
      <c r="F327" s="7" t="s">
        <v>1517</v>
      </c>
      <c r="G327" s="18" t="s">
        <v>1164</v>
      </c>
      <c r="H327" s="20">
        <v>200000</v>
      </c>
      <c r="I327" s="20">
        <f t="shared" si="40"/>
        <v>15000</v>
      </c>
      <c r="J327" s="20">
        <f t="shared" si="41"/>
        <v>185000</v>
      </c>
      <c r="K327" s="20">
        <f t="shared" si="42"/>
        <v>64749.999999999993</v>
      </c>
      <c r="L327" s="224">
        <f t="shared" si="43"/>
        <v>55500</v>
      </c>
      <c r="M327" s="20">
        <f t="shared" si="44"/>
        <v>64749.999999999993</v>
      </c>
      <c r="N327" s="20">
        <f t="shared" si="45"/>
        <v>79750</v>
      </c>
      <c r="O327" s="66"/>
      <c r="P327" s="20"/>
      <c r="Q327" s="21">
        <f t="shared" si="46"/>
        <v>120250</v>
      </c>
      <c r="R327" s="20" t="s">
        <v>1523</v>
      </c>
      <c r="S327" s="21" t="s">
        <v>89</v>
      </c>
      <c r="T327" s="20" t="s">
        <v>14</v>
      </c>
      <c r="U327" s="9">
        <v>1552089136</v>
      </c>
      <c r="V327" s="46"/>
      <c r="W327" s="46"/>
      <c r="X327" s="46"/>
      <c r="Y327" s="46"/>
      <c r="Z327" s="67"/>
      <c r="AA327" s="13"/>
      <c r="AB327" s="26">
        <v>36000</v>
      </c>
    </row>
    <row r="328" spans="1:28" s="26" customFormat="1" x14ac:dyDescent="0.6">
      <c r="A328" s="72">
        <v>326</v>
      </c>
      <c r="B328" s="29" t="s">
        <v>1518</v>
      </c>
      <c r="C328" s="27" t="s">
        <v>1519</v>
      </c>
      <c r="D328" s="28" t="s">
        <v>37</v>
      </c>
      <c r="E328" s="24">
        <v>3650600531243</v>
      </c>
      <c r="F328" s="7" t="s">
        <v>1520</v>
      </c>
      <c r="G328" s="18" t="s">
        <v>1164</v>
      </c>
      <c r="H328" s="20">
        <v>100000</v>
      </c>
      <c r="I328" s="20">
        <f t="shared" si="40"/>
        <v>7500</v>
      </c>
      <c r="J328" s="20">
        <f t="shared" si="41"/>
        <v>92500</v>
      </c>
      <c r="K328" s="20">
        <f t="shared" si="42"/>
        <v>32374.999999999996</v>
      </c>
      <c r="L328" s="224">
        <f t="shared" si="43"/>
        <v>27750</v>
      </c>
      <c r="M328" s="20">
        <f t="shared" si="44"/>
        <v>32374.999999999996</v>
      </c>
      <c r="N328" s="20">
        <f t="shared" si="45"/>
        <v>39875</v>
      </c>
      <c r="O328" s="66">
        <v>27750</v>
      </c>
      <c r="P328" s="20"/>
      <c r="Q328" s="21">
        <f t="shared" si="46"/>
        <v>32375</v>
      </c>
      <c r="R328" s="29" t="s">
        <v>1524</v>
      </c>
      <c r="S328" s="21" t="s">
        <v>89</v>
      </c>
      <c r="T328" s="21" t="s">
        <v>13</v>
      </c>
      <c r="U328" s="10">
        <v>1422308831</v>
      </c>
      <c r="V328" s="47"/>
      <c r="W328" s="47"/>
      <c r="X328" s="47"/>
      <c r="Y328" s="47"/>
      <c r="Z328" s="49"/>
      <c r="AA328" s="13"/>
      <c r="AB328" s="26">
        <v>255000</v>
      </c>
    </row>
    <row r="329" spans="1:28" s="26" customFormat="1" x14ac:dyDescent="0.6">
      <c r="A329" s="72">
        <v>327</v>
      </c>
      <c r="B329" s="19" t="s">
        <v>1521</v>
      </c>
      <c r="C329" s="7" t="s">
        <v>851</v>
      </c>
      <c r="D329" s="8" t="s">
        <v>7</v>
      </c>
      <c r="E329" s="24">
        <v>3650600531243</v>
      </c>
      <c r="F329" s="7" t="s">
        <v>1522</v>
      </c>
      <c r="G329" s="18" t="s">
        <v>1164</v>
      </c>
      <c r="H329" s="20">
        <v>250000</v>
      </c>
      <c r="I329" s="20">
        <f t="shared" si="40"/>
        <v>18750</v>
      </c>
      <c r="J329" s="20">
        <f t="shared" si="41"/>
        <v>231250</v>
      </c>
      <c r="K329" s="20">
        <f t="shared" si="42"/>
        <v>80937.5</v>
      </c>
      <c r="L329" s="224">
        <f t="shared" si="43"/>
        <v>69375</v>
      </c>
      <c r="M329" s="20">
        <f t="shared" si="44"/>
        <v>80937.5</v>
      </c>
      <c r="N329" s="20">
        <f t="shared" si="45"/>
        <v>99687.5</v>
      </c>
      <c r="O329" s="66"/>
      <c r="P329" s="20"/>
      <c r="Q329" s="21">
        <f t="shared" si="46"/>
        <v>150312.5</v>
      </c>
      <c r="R329" s="20" t="s">
        <v>1523</v>
      </c>
      <c r="S329" s="21" t="s">
        <v>89</v>
      </c>
      <c r="T329" s="20" t="s">
        <v>14</v>
      </c>
      <c r="U329" s="9">
        <v>1552089136</v>
      </c>
      <c r="V329" s="46"/>
      <c r="W329" s="46"/>
      <c r="X329" s="46"/>
      <c r="Y329" s="46"/>
      <c r="Z329" s="49"/>
      <c r="AA329" s="13"/>
      <c r="AB329" s="26">
        <f>SUM(AB326:AB328)</f>
        <v>321000</v>
      </c>
    </row>
    <row r="330" spans="1:28" s="26" customFormat="1" x14ac:dyDescent="0.6">
      <c r="A330" s="72">
        <v>328</v>
      </c>
      <c r="B330" s="102" t="s">
        <v>1161</v>
      </c>
      <c r="C330" s="27" t="s">
        <v>1119</v>
      </c>
      <c r="D330" s="28" t="s">
        <v>28</v>
      </c>
      <c r="E330" s="24" t="s">
        <v>1096</v>
      </c>
      <c r="F330" s="27" t="s">
        <v>1594</v>
      </c>
      <c r="G330" s="18" t="s">
        <v>1164</v>
      </c>
      <c r="H330" s="20">
        <v>75000</v>
      </c>
      <c r="I330" s="20">
        <f t="shared" si="40"/>
        <v>5625</v>
      </c>
      <c r="J330" s="20">
        <f t="shared" si="41"/>
        <v>69375</v>
      </c>
      <c r="K330" s="20">
        <f t="shared" si="42"/>
        <v>24281.25</v>
      </c>
      <c r="L330" s="224">
        <f t="shared" si="43"/>
        <v>20812.5</v>
      </c>
      <c r="M330" s="20">
        <f t="shared" si="44"/>
        <v>24281.25</v>
      </c>
      <c r="N330" s="20">
        <f t="shared" si="45"/>
        <v>29906.25</v>
      </c>
      <c r="O330" s="66"/>
      <c r="P330" s="20"/>
      <c r="Q330" s="21">
        <f t="shared" si="46"/>
        <v>45093.75</v>
      </c>
      <c r="R330" s="29" t="s">
        <v>1162</v>
      </c>
      <c r="S330" s="21" t="s">
        <v>89</v>
      </c>
      <c r="T330" s="21" t="s">
        <v>54</v>
      </c>
      <c r="U330" s="10">
        <v>3412504270</v>
      </c>
      <c r="V330" s="47"/>
      <c r="W330" s="47"/>
      <c r="X330" s="47"/>
      <c r="Y330" s="47"/>
      <c r="Z330" s="49"/>
      <c r="AA330" s="13"/>
    </row>
    <row r="331" spans="1:28" s="26" customFormat="1" x14ac:dyDescent="0.6">
      <c r="A331" s="72">
        <v>329</v>
      </c>
      <c r="B331" s="29" t="s">
        <v>1072</v>
      </c>
      <c r="C331" s="27" t="s">
        <v>1110</v>
      </c>
      <c r="D331" s="28" t="s">
        <v>1132</v>
      </c>
      <c r="E331" s="24" t="s">
        <v>1086</v>
      </c>
      <c r="F331" s="27" t="s">
        <v>1595</v>
      </c>
      <c r="G331" s="18" t="s">
        <v>1164</v>
      </c>
      <c r="H331" s="20">
        <v>120000</v>
      </c>
      <c r="I331" s="20">
        <f t="shared" si="40"/>
        <v>9000</v>
      </c>
      <c r="J331" s="20">
        <f t="shared" si="41"/>
        <v>111000</v>
      </c>
      <c r="K331" s="20">
        <f t="shared" si="42"/>
        <v>38850</v>
      </c>
      <c r="L331" s="224">
        <f t="shared" si="43"/>
        <v>33300</v>
      </c>
      <c r="M331" s="20">
        <f t="shared" si="44"/>
        <v>38850</v>
      </c>
      <c r="N331" s="20">
        <f t="shared" si="45"/>
        <v>47850</v>
      </c>
      <c r="O331" s="127">
        <v>33300</v>
      </c>
      <c r="P331" s="20"/>
      <c r="Q331" s="21">
        <f t="shared" si="46"/>
        <v>38850</v>
      </c>
      <c r="R331" s="29" t="s">
        <v>1072</v>
      </c>
      <c r="S331" s="21" t="s">
        <v>89</v>
      </c>
      <c r="T331" s="21" t="s">
        <v>135</v>
      </c>
      <c r="U331" s="10">
        <v>3132609128</v>
      </c>
      <c r="V331" s="47"/>
      <c r="W331" s="47"/>
      <c r="X331" s="47"/>
      <c r="Y331" s="47"/>
      <c r="Z331" s="49"/>
      <c r="AA331" s="13"/>
    </row>
    <row r="332" spans="1:28" s="26" customFormat="1" x14ac:dyDescent="0.6">
      <c r="A332" s="72">
        <v>330</v>
      </c>
      <c r="B332" s="29" t="s">
        <v>1979</v>
      </c>
      <c r="C332" s="27" t="s">
        <v>1128</v>
      </c>
      <c r="D332" s="28" t="s">
        <v>1132</v>
      </c>
      <c r="E332" s="24">
        <v>3841700174638</v>
      </c>
      <c r="F332" s="27" t="s">
        <v>1596</v>
      </c>
      <c r="G332" s="18" t="s">
        <v>1164</v>
      </c>
      <c r="H332" s="20">
        <v>100000</v>
      </c>
      <c r="I332" s="20">
        <f t="shared" si="40"/>
        <v>7500</v>
      </c>
      <c r="J332" s="20">
        <f t="shared" si="41"/>
        <v>92500</v>
      </c>
      <c r="K332" s="20">
        <f t="shared" si="42"/>
        <v>32374.999999999996</v>
      </c>
      <c r="L332" s="224">
        <f t="shared" si="43"/>
        <v>27750</v>
      </c>
      <c r="M332" s="20">
        <f t="shared" si="44"/>
        <v>32374.999999999996</v>
      </c>
      <c r="N332" s="20">
        <f t="shared" si="45"/>
        <v>39875</v>
      </c>
      <c r="O332" s="66">
        <f>L332</f>
        <v>27750</v>
      </c>
      <c r="P332" s="20"/>
      <c r="Q332" s="21">
        <f t="shared" si="46"/>
        <v>32375</v>
      </c>
      <c r="R332" s="29" t="s">
        <v>1980</v>
      </c>
      <c r="S332" s="21" t="s">
        <v>89</v>
      </c>
      <c r="T332" s="21" t="s">
        <v>1981</v>
      </c>
      <c r="U332" s="10" t="s">
        <v>1982</v>
      </c>
      <c r="V332" s="47"/>
      <c r="W332" s="47"/>
      <c r="X332" s="47"/>
      <c r="Y332" s="47"/>
      <c r="Z332" s="49"/>
      <c r="AA332" s="13"/>
    </row>
    <row r="333" spans="1:28" s="26" customFormat="1" x14ac:dyDescent="0.6">
      <c r="A333" s="72">
        <v>331</v>
      </c>
      <c r="B333" s="29" t="s">
        <v>567</v>
      </c>
      <c r="C333" s="27" t="s">
        <v>659</v>
      </c>
      <c r="D333" s="28" t="s">
        <v>732</v>
      </c>
      <c r="E333" s="24">
        <v>3489900246064</v>
      </c>
      <c r="F333" s="27" t="s">
        <v>1597</v>
      </c>
      <c r="G333" s="18" t="s">
        <v>1164</v>
      </c>
      <c r="H333" s="20">
        <v>200000</v>
      </c>
      <c r="I333" s="20">
        <f t="shared" si="40"/>
        <v>15000</v>
      </c>
      <c r="J333" s="20">
        <f t="shared" si="41"/>
        <v>185000</v>
      </c>
      <c r="K333" s="20">
        <f t="shared" si="42"/>
        <v>64749.999999999993</v>
      </c>
      <c r="L333" s="224">
        <f t="shared" si="43"/>
        <v>55500</v>
      </c>
      <c r="M333" s="20">
        <f t="shared" si="44"/>
        <v>64749.999999999993</v>
      </c>
      <c r="N333" s="20">
        <f t="shared" si="45"/>
        <v>79750</v>
      </c>
      <c r="O333" s="66"/>
      <c r="P333" s="20"/>
      <c r="Q333" s="21">
        <f t="shared" si="46"/>
        <v>120250</v>
      </c>
      <c r="R333" s="29" t="s">
        <v>163</v>
      </c>
      <c r="S333" s="21" t="s">
        <v>89</v>
      </c>
      <c r="T333" s="21" t="s">
        <v>66</v>
      </c>
      <c r="U333" s="10">
        <v>3212600393</v>
      </c>
      <c r="V333" s="47"/>
      <c r="W333" s="47"/>
      <c r="X333" s="47"/>
      <c r="Y333" s="47"/>
      <c r="Z333" s="49"/>
      <c r="AA333" s="13"/>
    </row>
    <row r="334" spans="1:28" s="26" customFormat="1" x14ac:dyDescent="0.6">
      <c r="A334" s="72">
        <v>332</v>
      </c>
      <c r="B334" s="29" t="s">
        <v>189</v>
      </c>
      <c r="C334" s="27" t="s">
        <v>888</v>
      </c>
      <c r="D334" s="28" t="s">
        <v>821</v>
      </c>
      <c r="E334" s="24">
        <v>3801200067531</v>
      </c>
      <c r="F334" s="7" t="s">
        <v>1598</v>
      </c>
      <c r="G334" s="18" t="s">
        <v>1164</v>
      </c>
      <c r="H334" s="20">
        <v>150000</v>
      </c>
      <c r="I334" s="20">
        <f t="shared" si="40"/>
        <v>11250</v>
      </c>
      <c r="J334" s="20">
        <f t="shared" si="41"/>
        <v>138750</v>
      </c>
      <c r="K334" s="20">
        <f t="shared" si="42"/>
        <v>48562.5</v>
      </c>
      <c r="L334" s="224">
        <f t="shared" si="43"/>
        <v>41625</v>
      </c>
      <c r="M334" s="20">
        <f t="shared" si="44"/>
        <v>48562.5</v>
      </c>
      <c r="N334" s="20">
        <f t="shared" si="45"/>
        <v>59812.5</v>
      </c>
      <c r="O334" s="66"/>
      <c r="P334" s="20"/>
      <c r="Q334" s="21">
        <f t="shared" si="46"/>
        <v>90187.5</v>
      </c>
      <c r="R334" s="29" t="s">
        <v>1599</v>
      </c>
      <c r="S334" s="21" t="s">
        <v>89</v>
      </c>
      <c r="T334" s="21" t="s">
        <v>1011</v>
      </c>
      <c r="U334" s="10">
        <v>1292188792</v>
      </c>
      <c r="V334" s="47"/>
      <c r="W334" s="47"/>
      <c r="X334" s="47"/>
      <c r="Y334" s="47"/>
      <c r="Z334" s="49"/>
      <c r="AA334" s="13"/>
    </row>
    <row r="335" spans="1:28" s="26" customFormat="1" x14ac:dyDescent="0.6">
      <c r="A335" s="72">
        <v>333</v>
      </c>
      <c r="B335" s="29" t="s">
        <v>929</v>
      </c>
      <c r="C335" s="27" t="s">
        <v>858</v>
      </c>
      <c r="D335" s="28" t="s">
        <v>37</v>
      </c>
      <c r="E335" s="24">
        <v>3101801159720</v>
      </c>
      <c r="F335" s="7" t="s">
        <v>1600</v>
      </c>
      <c r="G335" s="18" t="s">
        <v>1164</v>
      </c>
      <c r="H335" s="20">
        <v>100000</v>
      </c>
      <c r="I335" s="20">
        <f t="shared" si="40"/>
        <v>7500</v>
      </c>
      <c r="J335" s="20">
        <f t="shared" si="41"/>
        <v>92500</v>
      </c>
      <c r="K335" s="20">
        <f t="shared" si="42"/>
        <v>32374.999999999996</v>
      </c>
      <c r="L335" s="224">
        <f t="shared" si="43"/>
        <v>27750</v>
      </c>
      <c r="M335" s="20">
        <f t="shared" si="44"/>
        <v>32374.999999999996</v>
      </c>
      <c r="N335" s="20">
        <f t="shared" si="45"/>
        <v>39875</v>
      </c>
      <c r="O335" s="66">
        <v>27750</v>
      </c>
      <c r="P335" s="20"/>
      <c r="Q335" s="21">
        <f t="shared" si="46"/>
        <v>32375</v>
      </c>
      <c r="R335" s="29" t="s">
        <v>47</v>
      </c>
      <c r="S335" s="21" t="s">
        <v>89</v>
      </c>
      <c r="T335" s="21" t="s">
        <v>14</v>
      </c>
      <c r="U335" s="10">
        <v>1552086496</v>
      </c>
      <c r="V335" s="47"/>
      <c r="W335" s="47"/>
      <c r="X335" s="47"/>
      <c r="Y335" s="47"/>
      <c r="Z335" s="49"/>
      <c r="AA335" s="13"/>
    </row>
    <row r="336" spans="1:28" s="26" customFormat="1" x14ac:dyDescent="0.6">
      <c r="A336" s="72">
        <v>334</v>
      </c>
      <c r="B336" s="29" t="s">
        <v>1012</v>
      </c>
      <c r="C336" s="27" t="s">
        <v>1601</v>
      </c>
      <c r="D336" s="28" t="s">
        <v>37</v>
      </c>
      <c r="E336" s="24">
        <v>3409900643446</v>
      </c>
      <c r="F336" s="7" t="s">
        <v>1602</v>
      </c>
      <c r="G336" s="18" t="s">
        <v>1164</v>
      </c>
      <c r="H336" s="20">
        <v>100000</v>
      </c>
      <c r="I336" s="20">
        <f t="shared" ref="I336:I362" si="47">+H336*7.5%</f>
        <v>7500</v>
      </c>
      <c r="J336" s="20">
        <f t="shared" ref="J336:J362" si="48">+H336-I336</f>
        <v>92500</v>
      </c>
      <c r="K336" s="20">
        <f t="shared" ref="K336:K363" si="49">+J336*35%</f>
        <v>32374.999999999996</v>
      </c>
      <c r="L336" s="224">
        <f t="shared" ref="L336:L363" si="50">+J336*30%</f>
        <v>27750</v>
      </c>
      <c r="M336" s="20">
        <f t="shared" ref="M336:M363" si="51">+J336*35%</f>
        <v>32374.999999999996</v>
      </c>
      <c r="N336" s="20">
        <f t="shared" si="45"/>
        <v>39875</v>
      </c>
      <c r="O336" s="66"/>
      <c r="P336" s="20"/>
      <c r="Q336" s="21">
        <f t="shared" si="46"/>
        <v>60125</v>
      </c>
      <c r="R336" s="29" t="s">
        <v>1013</v>
      </c>
      <c r="S336" s="21" t="s">
        <v>89</v>
      </c>
      <c r="T336" s="21" t="s">
        <v>1014</v>
      </c>
      <c r="U336" s="10">
        <v>1102320452</v>
      </c>
      <c r="V336" s="47"/>
      <c r="W336" s="47"/>
      <c r="X336" s="47"/>
      <c r="Y336" s="47"/>
      <c r="Z336" s="49"/>
      <c r="AA336" s="13"/>
    </row>
    <row r="337" spans="1:27" s="26" customFormat="1" x14ac:dyDescent="0.6">
      <c r="A337" s="72">
        <v>335</v>
      </c>
      <c r="B337" s="29" t="s">
        <v>1603</v>
      </c>
      <c r="C337" s="27" t="s">
        <v>864</v>
      </c>
      <c r="D337" s="28" t="s">
        <v>1</v>
      </c>
      <c r="E337" s="24">
        <v>5210100034232</v>
      </c>
      <c r="F337" s="7" t="s">
        <v>1604</v>
      </c>
      <c r="G337" s="18" t="s">
        <v>1164</v>
      </c>
      <c r="H337" s="20">
        <v>100000</v>
      </c>
      <c r="I337" s="20">
        <f t="shared" si="47"/>
        <v>7500</v>
      </c>
      <c r="J337" s="20">
        <f t="shared" si="48"/>
        <v>92500</v>
      </c>
      <c r="K337" s="20">
        <f t="shared" si="49"/>
        <v>32374.999999999996</v>
      </c>
      <c r="L337" s="224">
        <f t="shared" si="50"/>
        <v>27750</v>
      </c>
      <c r="M337" s="20">
        <f t="shared" si="51"/>
        <v>32374.999999999996</v>
      </c>
      <c r="N337" s="20">
        <f t="shared" si="45"/>
        <v>39875</v>
      </c>
      <c r="O337" s="66"/>
      <c r="P337" s="20"/>
      <c r="Q337" s="21">
        <f t="shared" si="46"/>
        <v>60125</v>
      </c>
      <c r="R337" s="29" t="s">
        <v>1605</v>
      </c>
      <c r="S337" s="21" t="s">
        <v>89</v>
      </c>
      <c r="T337" s="21" t="s">
        <v>1606</v>
      </c>
      <c r="U337" s="10">
        <v>4722256908</v>
      </c>
      <c r="V337" s="47"/>
      <c r="W337" s="47"/>
      <c r="X337" s="47"/>
      <c r="Y337" s="47"/>
      <c r="Z337" s="49"/>
      <c r="AA337" s="13"/>
    </row>
    <row r="338" spans="1:27" s="26" customFormat="1" x14ac:dyDescent="0.6">
      <c r="A338" s="72">
        <v>336</v>
      </c>
      <c r="B338" s="29" t="s">
        <v>613</v>
      </c>
      <c r="C338" s="27" t="s">
        <v>725</v>
      </c>
      <c r="D338" s="28" t="s">
        <v>738</v>
      </c>
      <c r="E338" s="24">
        <v>3330600304207</v>
      </c>
      <c r="F338" s="7" t="s">
        <v>1583</v>
      </c>
      <c r="G338" s="18" t="s">
        <v>1164</v>
      </c>
      <c r="H338" s="20">
        <v>170000</v>
      </c>
      <c r="I338" s="20">
        <f t="shared" si="47"/>
        <v>12750</v>
      </c>
      <c r="J338" s="20">
        <f t="shared" si="48"/>
        <v>157250</v>
      </c>
      <c r="K338" s="20">
        <f t="shared" si="49"/>
        <v>55037.5</v>
      </c>
      <c r="L338" s="224">
        <f t="shared" si="50"/>
        <v>47175</v>
      </c>
      <c r="M338" s="20">
        <f t="shared" si="51"/>
        <v>55037.5</v>
      </c>
      <c r="N338" s="20">
        <f t="shared" si="45"/>
        <v>67787.5</v>
      </c>
      <c r="O338" s="66">
        <f>L338</f>
        <v>47175</v>
      </c>
      <c r="P338" s="20"/>
      <c r="Q338" s="21">
        <f t="shared" si="46"/>
        <v>55037.5</v>
      </c>
      <c r="R338" s="29" t="s">
        <v>613</v>
      </c>
      <c r="S338" s="21" t="s">
        <v>89</v>
      </c>
      <c r="T338" s="21" t="s">
        <v>72</v>
      </c>
      <c r="U338" s="10">
        <v>4122333786</v>
      </c>
      <c r="V338" s="47"/>
      <c r="W338" s="47"/>
      <c r="X338" s="47"/>
      <c r="Y338" s="47"/>
      <c r="Z338" s="67"/>
      <c r="AA338" s="13"/>
    </row>
    <row r="339" spans="1:27" s="26" customFormat="1" x14ac:dyDescent="0.6">
      <c r="A339" s="72">
        <v>337</v>
      </c>
      <c r="B339" s="19" t="s">
        <v>595</v>
      </c>
      <c r="C339" s="27" t="s">
        <v>697</v>
      </c>
      <c r="D339" s="8" t="s">
        <v>737</v>
      </c>
      <c r="E339" s="24">
        <v>3101702133617</v>
      </c>
      <c r="F339" s="7" t="s">
        <v>1607</v>
      </c>
      <c r="G339" s="18" t="s">
        <v>1164</v>
      </c>
      <c r="H339" s="20">
        <v>140000</v>
      </c>
      <c r="I339" s="20">
        <f t="shared" si="47"/>
        <v>10500</v>
      </c>
      <c r="J339" s="20">
        <f t="shared" si="48"/>
        <v>129500</v>
      </c>
      <c r="K339" s="20">
        <f t="shared" si="49"/>
        <v>45325</v>
      </c>
      <c r="L339" s="224">
        <f t="shared" si="50"/>
        <v>38850</v>
      </c>
      <c r="M339" s="20">
        <f t="shared" si="51"/>
        <v>45325</v>
      </c>
      <c r="N339" s="20">
        <f t="shared" si="45"/>
        <v>55825</v>
      </c>
      <c r="O339" s="66">
        <f>L339</f>
        <v>38850</v>
      </c>
      <c r="P339" s="12"/>
      <c r="Q339" s="21">
        <f t="shared" si="46"/>
        <v>45325</v>
      </c>
      <c r="R339" s="19" t="s">
        <v>595</v>
      </c>
      <c r="S339" s="21" t="s">
        <v>89</v>
      </c>
      <c r="T339" s="21" t="s">
        <v>177</v>
      </c>
      <c r="U339" s="10">
        <v>4152556728</v>
      </c>
      <c r="V339" s="47"/>
      <c r="W339" s="47"/>
      <c r="X339" s="47"/>
      <c r="Y339" s="47"/>
      <c r="Z339" s="49"/>
      <c r="AA339" s="13"/>
    </row>
    <row r="340" spans="1:27" s="26" customFormat="1" x14ac:dyDescent="0.6">
      <c r="A340" s="72">
        <v>338</v>
      </c>
      <c r="B340" s="29" t="s">
        <v>566</v>
      </c>
      <c r="C340" s="27" t="s">
        <v>658</v>
      </c>
      <c r="D340" s="28" t="s">
        <v>732</v>
      </c>
      <c r="E340" s="24">
        <v>3450100867074</v>
      </c>
      <c r="F340" s="27" t="s">
        <v>1608</v>
      </c>
      <c r="G340" s="18" t="s">
        <v>1164</v>
      </c>
      <c r="H340" s="20">
        <v>150000</v>
      </c>
      <c r="I340" s="20">
        <f t="shared" si="47"/>
        <v>11250</v>
      </c>
      <c r="J340" s="20">
        <f t="shared" si="48"/>
        <v>138750</v>
      </c>
      <c r="K340" s="20">
        <f t="shared" si="49"/>
        <v>48562.5</v>
      </c>
      <c r="L340" s="224">
        <f t="shared" si="50"/>
        <v>41625</v>
      </c>
      <c r="M340" s="20">
        <f t="shared" si="51"/>
        <v>48562.5</v>
      </c>
      <c r="N340" s="20">
        <f t="shared" si="45"/>
        <v>59812.5</v>
      </c>
      <c r="O340" s="66"/>
      <c r="P340" s="20"/>
      <c r="Q340" s="21">
        <f t="shared" si="46"/>
        <v>90187.5</v>
      </c>
      <c r="R340" s="29" t="s">
        <v>765</v>
      </c>
      <c r="S340" s="21" t="s">
        <v>89</v>
      </c>
      <c r="T340" s="21" t="s">
        <v>151</v>
      </c>
      <c r="U340" s="10">
        <v>4382713032</v>
      </c>
      <c r="V340" s="47"/>
      <c r="W340" s="47"/>
      <c r="X340" s="47"/>
      <c r="Y340" s="47"/>
      <c r="Z340" s="49"/>
      <c r="AA340" s="13"/>
    </row>
    <row r="341" spans="1:27" s="26" customFormat="1" x14ac:dyDescent="0.6">
      <c r="A341" s="72">
        <v>339</v>
      </c>
      <c r="B341" s="29" t="s">
        <v>556</v>
      </c>
      <c r="C341" s="27" t="s">
        <v>641</v>
      </c>
      <c r="D341" s="8" t="s">
        <v>29</v>
      </c>
      <c r="E341" s="24">
        <v>3450400510899</v>
      </c>
      <c r="F341" s="27" t="s">
        <v>1614</v>
      </c>
      <c r="G341" s="18" t="s">
        <v>1164</v>
      </c>
      <c r="H341" s="20">
        <v>200000</v>
      </c>
      <c r="I341" s="20">
        <f t="shared" si="47"/>
        <v>15000</v>
      </c>
      <c r="J341" s="20">
        <f t="shared" si="48"/>
        <v>185000</v>
      </c>
      <c r="K341" s="20">
        <f t="shared" si="49"/>
        <v>64749.999999999993</v>
      </c>
      <c r="L341" s="224">
        <f t="shared" si="50"/>
        <v>55500</v>
      </c>
      <c r="M341" s="20">
        <f t="shared" si="51"/>
        <v>64749.999999999993</v>
      </c>
      <c r="N341" s="20">
        <f t="shared" si="45"/>
        <v>79750</v>
      </c>
      <c r="O341" s="66"/>
      <c r="P341" s="20"/>
      <c r="Q341" s="21">
        <f t="shared" si="46"/>
        <v>120250</v>
      </c>
      <c r="R341" s="130" t="s">
        <v>556</v>
      </c>
      <c r="S341" s="21" t="s">
        <v>89</v>
      </c>
      <c r="T341" s="131" t="s">
        <v>18</v>
      </c>
      <c r="U341" s="10">
        <v>3352645885</v>
      </c>
      <c r="V341" s="47"/>
      <c r="W341" s="47"/>
      <c r="X341" s="47"/>
      <c r="Y341" s="47"/>
      <c r="Z341" s="49"/>
      <c r="AA341" s="13"/>
    </row>
    <row r="342" spans="1:27" s="26" customFormat="1" x14ac:dyDescent="0.6">
      <c r="A342" s="72">
        <v>340</v>
      </c>
      <c r="B342" s="29" t="s">
        <v>562</v>
      </c>
      <c r="C342" s="27" t="s">
        <v>651</v>
      </c>
      <c r="D342" s="8" t="s">
        <v>29</v>
      </c>
      <c r="E342" s="24">
        <v>3440200059263</v>
      </c>
      <c r="F342" s="27" t="s">
        <v>1615</v>
      </c>
      <c r="G342" s="18" t="s">
        <v>1164</v>
      </c>
      <c r="H342" s="20">
        <v>200000</v>
      </c>
      <c r="I342" s="20">
        <f t="shared" si="47"/>
        <v>15000</v>
      </c>
      <c r="J342" s="20">
        <f t="shared" si="48"/>
        <v>185000</v>
      </c>
      <c r="K342" s="20">
        <f t="shared" si="49"/>
        <v>64749.999999999993</v>
      </c>
      <c r="L342" s="224">
        <f t="shared" si="50"/>
        <v>55500</v>
      </c>
      <c r="M342" s="20">
        <f t="shared" si="51"/>
        <v>64749.999999999993</v>
      </c>
      <c r="N342" s="20">
        <f t="shared" si="45"/>
        <v>79750</v>
      </c>
      <c r="O342" s="66"/>
      <c r="P342" s="20"/>
      <c r="Q342" s="21">
        <f t="shared" si="46"/>
        <v>120250</v>
      </c>
      <c r="R342" s="130" t="s">
        <v>562</v>
      </c>
      <c r="S342" s="21" t="s">
        <v>89</v>
      </c>
      <c r="T342" s="131" t="s">
        <v>777</v>
      </c>
      <c r="U342" s="10">
        <v>5172236035</v>
      </c>
      <c r="V342" s="47"/>
      <c r="W342" s="47"/>
      <c r="X342" s="47"/>
      <c r="Y342" s="47"/>
      <c r="Z342" s="49"/>
      <c r="AA342" s="13"/>
    </row>
    <row r="343" spans="1:27" s="26" customFormat="1" x14ac:dyDescent="0.6">
      <c r="A343" s="72">
        <v>341</v>
      </c>
      <c r="B343" s="143" t="s">
        <v>541</v>
      </c>
      <c r="C343" s="7" t="s">
        <v>620</v>
      </c>
      <c r="D343" s="8" t="s">
        <v>1613</v>
      </c>
      <c r="E343" s="24">
        <v>3430100109269</v>
      </c>
      <c r="F343" s="7" t="s">
        <v>1616</v>
      </c>
      <c r="G343" s="18" t="s">
        <v>1164</v>
      </c>
      <c r="H343" s="20">
        <v>150000</v>
      </c>
      <c r="I343" s="20">
        <f t="shared" si="47"/>
        <v>11250</v>
      </c>
      <c r="J343" s="20">
        <f t="shared" si="48"/>
        <v>138750</v>
      </c>
      <c r="K343" s="20">
        <f t="shared" si="49"/>
        <v>48562.5</v>
      </c>
      <c r="L343" s="224">
        <f t="shared" si="50"/>
        <v>41625</v>
      </c>
      <c r="M343" s="20">
        <f t="shared" si="51"/>
        <v>48562.5</v>
      </c>
      <c r="N343" s="20">
        <f>+I343+K343</f>
        <v>59812.5</v>
      </c>
      <c r="O343" s="66">
        <v>41625</v>
      </c>
      <c r="P343" s="20"/>
      <c r="Q343" s="21">
        <f t="shared" si="46"/>
        <v>48562.5</v>
      </c>
      <c r="R343" s="132" t="s">
        <v>759</v>
      </c>
      <c r="S343" s="21" t="s">
        <v>89</v>
      </c>
      <c r="T343" s="132" t="s">
        <v>55</v>
      </c>
      <c r="U343" s="9">
        <v>3422209910</v>
      </c>
      <c r="V343" s="46"/>
      <c r="W343" s="46"/>
      <c r="X343" s="46"/>
      <c r="Y343" s="46"/>
      <c r="Z343" s="49"/>
      <c r="AA343" s="13"/>
    </row>
    <row r="344" spans="1:27" s="26" customFormat="1" x14ac:dyDescent="0.6">
      <c r="A344" s="72">
        <v>342</v>
      </c>
      <c r="B344" s="19" t="s">
        <v>761</v>
      </c>
      <c r="C344" s="7" t="s">
        <v>621</v>
      </c>
      <c r="D344" s="8" t="s">
        <v>1613</v>
      </c>
      <c r="E344" s="24">
        <v>3341600061763</v>
      </c>
      <c r="F344" s="7" t="s">
        <v>1617</v>
      </c>
      <c r="G344" s="18" t="s">
        <v>1164</v>
      </c>
      <c r="H344" s="20">
        <v>150000</v>
      </c>
      <c r="I344" s="20">
        <f t="shared" si="47"/>
        <v>11250</v>
      </c>
      <c r="J344" s="20">
        <f t="shared" si="48"/>
        <v>138750</v>
      </c>
      <c r="K344" s="20">
        <f t="shared" si="49"/>
        <v>48562.5</v>
      </c>
      <c r="L344" s="224">
        <f t="shared" si="50"/>
        <v>41625</v>
      </c>
      <c r="M344" s="20">
        <f t="shared" si="51"/>
        <v>48562.5</v>
      </c>
      <c r="N344" s="20">
        <f t="shared" si="45"/>
        <v>59812.5</v>
      </c>
      <c r="O344" s="66">
        <f>L344</f>
        <v>41625</v>
      </c>
      <c r="P344" s="20"/>
      <c r="Q344" s="21">
        <f t="shared" si="46"/>
        <v>48562.5</v>
      </c>
      <c r="R344" s="132" t="s">
        <v>762</v>
      </c>
      <c r="S344" s="21" t="s">
        <v>89</v>
      </c>
      <c r="T344" s="132" t="s">
        <v>55</v>
      </c>
      <c r="U344" s="9">
        <v>3422338560</v>
      </c>
      <c r="V344" s="46"/>
      <c r="W344" s="46"/>
      <c r="X344" s="46"/>
      <c r="Y344" s="46"/>
      <c r="Z344" s="49"/>
      <c r="AA344" s="13"/>
    </row>
    <row r="345" spans="1:27" s="26" customFormat="1" x14ac:dyDescent="0.6">
      <c r="A345" s="72">
        <v>343</v>
      </c>
      <c r="B345" s="228" t="s">
        <v>810</v>
      </c>
      <c r="C345" s="229" t="s">
        <v>689</v>
      </c>
      <c r="D345" s="229" t="s">
        <v>32</v>
      </c>
      <c r="E345" s="230" t="s">
        <v>617</v>
      </c>
      <c r="F345" s="231" t="s">
        <v>1618</v>
      </c>
      <c r="G345" s="232" t="s">
        <v>1164</v>
      </c>
      <c r="H345" s="138">
        <v>100000</v>
      </c>
      <c r="I345" s="138">
        <f t="shared" si="47"/>
        <v>7500</v>
      </c>
      <c r="J345" s="138">
        <f t="shared" si="48"/>
        <v>92500</v>
      </c>
      <c r="K345" s="138">
        <f>+J345*35%</f>
        <v>32374.999999999996</v>
      </c>
      <c r="L345" s="138">
        <f t="shared" si="50"/>
        <v>27750</v>
      </c>
      <c r="M345" s="20">
        <f t="shared" si="51"/>
        <v>32374.999999999996</v>
      </c>
      <c r="N345" s="20">
        <f>+I345+K345</f>
        <v>39875</v>
      </c>
      <c r="O345" s="66">
        <f>L345</f>
        <v>27750</v>
      </c>
      <c r="P345" s="20"/>
      <c r="Q345" s="21">
        <f t="shared" si="46"/>
        <v>32375</v>
      </c>
      <c r="R345" s="133" t="s">
        <v>811</v>
      </c>
      <c r="S345" s="21" t="s">
        <v>89</v>
      </c>
      <c r="T345" s="132" t="s">
        <v>52</v>
      </c>
      <c r="U345" s="10">
        <v>5132062455</v>
      </c>
      <c r="V345" s="46"/>
      <c r="W345" s="46"/>
      <c r="X345" s="46"/>
      <c r="Y345" s="46"/>
      <c r="Z345" s="49"/>
      <c r="AA345" s="13"/>
    </row>
    <row r="346" spans="1:27" s="26" customFormat="1" x14ac:dyDescent="0.6">
      <c r="A346" s="72">
        <v>344</v>
      </c>
      <c r="B346" s="29" t="s">
        <v>1159</v>
      </c>
      <c r="C346" s="27" t="s">
        <v>1111</v>
      </c>
      <c r="D346" s="28" t="s">
        <v>28</v>
      </c>
      <c r="E346" s="24" t="s">
        <v>1087</v>
      </c>
      <c r="F346" s="27" t="s">
        <v>1619</v>
      </c>
      <c r="G346" s="18" t="s">
        <v>1164</v>
      </c>
      <c r="H346" s="20">
        <v>100000</v>
      </c>
      <c r="I346" s="20">
        <f t="shared" si="47"/>
        <v>7500</v>
      </c>
      <c r="J346" s="20">
        <f t="shared" si="48"/>
        <v>92500</v>
      </c>
      <c r="K346" s="20">
        <f t="shared" si="49"/>
        <v>32374.999999999996</v>
      </c>
      <c r="L346" s="224">
        <f t="shared" si="50"/>
        <v>27750</v>
      </c>
      <c r="M346" s="20">
        <f t="shared" si="51"/>
        <v>32374.999999999996</v>
      </c>
      <c r="N346" s="20">
        <f t="shared" si="45"/>
        <v>39875</v>
      </c>
      <c r="O346" s="66">
        <f>L346</f>
        <v>27750</v>
      </c>
      <c r="P346" s="20"/>
      <c r="Q346" s="21">
        <f t="shared" si="46"/>
        <v>32375</v>
      </c>
      <c r="R346" s="130" t="s">
        <v>1159</v>
      </c>
      <c r="S346" s="21" t="s">
        <v>89</v>
      </c>
      <c r="T346" s="131" t="s">
        <v>1160</v>
      </c>
      <c r="U346" s="10">
        <v>3462550074</v>
      </c>
      <c r="V346" s="47"/>
      <c r="W346" s="47"/>
      <c r="X346" s="47"/>
      <c r="Y346" s="47"/>
      <c r="Z346" s="49"/>
      <c r="AA346" s="13"/>
    </row>
    <row r="347" spans="1:27" s="26" customFormat="1" x14ac:dyDescent="0.6">
      <c r="A347" s="72">
        <v>345</v>
      </c>
      <c r="B347" s="29" t="s">
        <v>1620</v>
      </c>
      <c r="C347" s="27" t="s">
        <v>1621</v>
      </c>
      <c r="D347" s="8" t="s">
        <v>1622</v>
      </c>
      <c r="E347" s="24" t="s">
        <v>1623</v>
      </c>
      <c r="F347" s="27" t="s">
        <v>1624</v>
      </c>
      <c r="G347" s="18"/>
      <c r="H347" s="20">
        <v>100000</v>
      </c>
      <c r="I347" s="20">
        <f t="shared" si="47"/>
        <v>7500</v>
      </c>
      <c r="J347" s="20">
        <f t="shared" si="48"/>
        <v>92500</v>
      </c>
      <c r="K347" s="20">
        <f t="shared" si="49"/>
        <v>32374.999999999996</v>
      </c>
      <c r="L347" s="224">
        <f t="shared" si="50"/>
        <v>27750</v>
      </c>
      <c r="M347" s="20">
        <f t="shared" si="51"/>
        <v>32374.999999999996</v>
      </c>
      <c r="N347" s="20">
        <f t="shared" si="45"/>
        <v>39875</v>
      </c>
      <c r="O347" s="66"/>
      <c r="P347" s="20"/>
      <c r="Q347" s="21">
        <f t="shared" si="46"/>
        <v>60125</v>
      </c>
      <c r="R347" s="130" t="s">
        <v>1625</v>
      </c>
      <c r="S347" s="21" t="s">
        <v>89</v>
      </c>
      <c r="T347" s="131" t="s">
        <v>1626</v>
      </c>
      <c r="U347" s="10">
        <v>2692125749</v>
      </c>
      <c r="V347" s="47"/>
      <c r="W347" s="47"/>
      <c r="X347" s="47"/>
      <c r="Y347" s="47"/>
      <c r="Z347" s="49"/>
      <c r="AA347" s="13"/>
    </row>
    <row r="348" spans="1:27" s="26" customFormat="1" x14ac:dyDescent="0.6">
      <c r="A348" s="72">
        <v>346</v>
      </c>
      <c r="B348" s="29" t="s">
        <v>1627</v>
      </c>
      <c r="C348" s="27" t="s">
        <v>1628</v>
      </c>
      <c r="D348" s="8" t="s">
        <v>1629</v>
      </c>
      <c r="E348" s="24" t="s">
        <v>1630</v>
      </c>
      <c r="F348" s="27" t="s">
        <v>1631</v>
      </c>
      <c r="G348" s="18"/>
      <c r="H348" s="20">
        <v>120000</v>
      </c>
      <c r="I348" s="20">
        <f t="shared" si="47"/>
        <v>9000</v>
      </c>
      <c r="J348" s="20">
        <f t="shared" si="48"/>
        <v>111000</v>
      </c>
      <c r="K348" s="20">
        <f t="shared" si="49"/>
        <v>38850</v>
      </c>
      <c r="L348" s="224">
        <f t="shared" si="50"/>
        <v>33300</v>
      </c>
      <c r="M348" s="20">
        <f t="shared" si="51"/>
        <v>38850</v>
      </c>
      <c r="N348" s="20">
        <f t="shared" si="45"/>
        <v>47850</v>
      </c>
      <c r="O348" s="66"/>
      <c r="P348" s="20"/>
      <c r="Q348" s="21">
        <f t="shared" si="46"/>
        <v>72150</v>
      </c>
      <c r="R348" s="130" t="s">
        <v>1632</v>
      </c>
      <c r="S348" s="21" t="s">
        <v>89</v>
      </c>
      <c r="T348" s="131" t="s">
        <v>1633</v>
      </c>
      <c r="U348" s="10">
        <v>2712051149</v>
      </c>
      <c r="V348" s="47"/>
      <c r="W348" s="47"/>
      <c r="X348" s="47"/>
      <c r="Y348" s="47"/>
      <c r="Z348" s="49"/>
      <c r="AA348" s="13"/>
    </row>
    <row r="349" spans="1:27" s="26" customFormat="1" x14ac:dyDescent="0.6">
      <c r="A349" s="72">
        <v>347</v>
      </c>
      <c r="B349" s="29" t="s">
        <v>1634</v>
      </c>
      <c r="C349" s="27" t="s">
        <v>1635</v>
      </c>
      <c r="D349" s="8" t="s">
        <v>1636</v>
      </c>
      <c r="E349" s="24" t="s">
        <v>1637</v>
      </c>
      <c r="F349" s="27" t="s">
        <v>1638</v>
      </c>
      <c r="G349" s="18"/>
      <c r="H349" s="20">
        <v>100000</v>
      </c>
      <c r="I349" s="20">
        <f t="shared" si="47"/>
        <v>7500</v>
      </c>
      <c r="J349" s="20">
        <f t="shared" si="48"/>
        <v>92500</v>
      </c>
      <c r="K349" s="20">
        <f t="shared" si="49"/>
        <v>32374.999999999996</v>
      </c>
      <c r="L349" s="224">
        <f t="shared" si="50"/>
        <v>27750</v>
      </c>
      <c r="M349" s="20">
        <f t="shared" si="51"/>
        <v>32374.999999999996</v>
      </c>
      <c r="N349" s="20">
        <f t="shared" si="45"/>
        <v>39875</v>
      </c>
      <c r="O349" s="66"/>
      <c r="P349" s="20"/>
      <c r="Q349" s="21">
        <f t="shared" si="46"/>
        <v>60125</v>
      </c>
      <c r="R349" s="130" t="s">
        <v>1634</v>
      </c>
      <c r="S349" s="21" t="s">
        <v>89</v>
      </c>
      <c r="T349" s="131" t="s">
        <v>193</v>
      </c>
      <c r="U349" s="10">
        <v>3572718827</v>
      </c>
      <c r="V349" s="47"/>
      <c r="W349" s="47"/>
      <c r="X349" s="47"/>
      <c r="Y349" s="47"/>
      <c r="Z349" s="49"/>
      <c r="AA349" s="13"/>
    </row>
    <row r="350" spans="1:27" s="26" customFormat="1" x14ac:dyDescent="0.6">
      <c r="A350" s="72">
        <v>348</v>
      </c>
      <c r="B350" s="29" t="s">
        <v>1639</v>
      </c>
      <c r="C350" s="27" t="s">
        <v>1640</v>
      </c>
      <c r="D350" s="8" t="s">
        <v>1641</v>
      </c>
      <c r="E350" s="24">
        <v>992003829484</v>
      </c>
      <c r="F350" s="27" t="s">
        <v>1642</v>
      </c>
      <c r="G350" s="18"/>
      <c r="H350" s="20">
        <v>100000</v>
      </c>
      <c r="I350" s="20">
        <f t="shared" si="47"/>
        <v>7500</v>
      </c>
      <c r="J350" s="20">
        <f t="shared" si="48"/>
        <v>92500</v>
      </c>
      <c r="K350" s="20">
        <f t="shared" si="49"/>
        <v>32374.999999999996</v>
      </c>
      <c r="L350" s="224">
        <f t="shared" si="50"/>
        <v>27750</v>
      </c>
      <c r="M350" s="20">
        <f t="shared" si="51"/>
        <v>32374.999999999996</v>
      </c>
      <c r="N350" s="20">
        <f t="shared" si="45"/>
        <v>39875</v>
      </c>
      <c r="O350" s="66"/>
      <c r="P350" s="20"/>
      <c r="Q350" s="21">
        <f t="shared" si="46"/>
        <v>60125</v>
      </c>
      <c r="R350" s="130" t="s">
        <v>1643</v>
      </c>
      <c r="S350" s="21" t="s">
        <v>89</v>
      </c>
      <c r="T350" s="131" t="s">
        <v>14</v>
      </c>
      <c r="U350" s="10">
        <v>1552123307</v>
      </c>
      <c r="V350" s="47"/>
      <c r="W350" s="47"/>
      <c r="X350" s="47"/>
      <c r="Y350" s="47"/>
      <c r="Z350" s="49"/>
      <c r="AA350" s="13"/>
    </row>
    <row r="351" spans="1:27" s="26" customFormat="1" x14ac:dyDescent="0.6">
      <c r="A351" s="72">
        <v>349</v>
      </c>
      <c r="B351" s="29" t="s">
        <v>1644</v>
      </c>
      <c r="C351" s="27" t="s">
        <v>1645</v>
      </c>
      <c r="D351" s="8" t="s">
        <v>1646</v>
      </c>
      <c r="E351" s="24" t="s">
        <v>1647</v>
      </c>
      <c r="F351" s="27" t="s">
        <v>1648</v>
      </c>
      <c r="G351" s="18"/>
      <c r="H351" s="20">
        <v>120000</v>
      </c>
      <c r="I351" s="20">
        <f t="shared" si="47"/>
        <v>9000</v>
      </c>
      <c r="J351" s="20">
        <f t="shared" si="48"/>
        <v>111000</v>
      </c>
      <c r="K351" s="20">
        <f t="shared" si="49"/>
        <v>38850</v>
      </c>
      <c r="L351" s="224">
        <f t="shared" si="50"/>
        <v>33300</v>
      </c>
      <c r="M351" s="20">
        <f t="shared" si="51"/>
        <v>38850</v>
      </c>
      <c r="N351" s="20">
        <f t="shared" si="45"/>
        <v>47850</v>
      </c>
      <c r="O351" s="66"/>
      <c r="P351" s="20"/>
      <c r="Q351" s="21">
        <f t="shared" si="46"/>
        <v>72150</v>
      </c>
      <c r="R351" s="130" t="s">
        <v>1649</v>
      </c>
      <c r="S351" s="21" t="s">
        <v>89</v>
      </c>
      <c r="T351" s="131" t="s">
        <v>1650</v>
      </c>
      <c r="U351" s="10">
        <v>6092234472</v>
      </c>
      <c r="V351" s="47"/>
      <c r="W351" s="47"/>
      <c r="X351" s="47"/>
      <c r="Y351" s="47"/>
      <c r="Z351" s="49"/>
      <c r="AA351" s="13"/>
    </row>
    <row r="352" spans="1:27" s="26" customFormat="1" x14ac:dyDescent="0.6">
      <c r="A352" s="72">
        <v>350</v>
      </c>
      <c r="B352" s="29" t="s">
        <v>1610</v>
      </c>
      <c r="C352" s="27" t="s">
        <v>1651</v>
      </c>
      <c r="D352" s="8" t="s">
        <v>1652</v>
      </c>
      <c r="E352" s="24" t="s">
        <v>1653</v>
      </c>
      <c r="F352" s="27" t="s">
        <v>1609</v>
      </c>
      <c r="G352" s="18" t="s">
        <v>1164</v>
      </c>
      <c r="H352" s="20">
        <v>100000</v>
      </c>
      <c r="I352" s="20">
        <f t="shared" si="47"/>
        <v>7500</v>
      </c>
      <c r="J352" s="20">
        <f t="shared" si="48"/>
        <v>92500</v>
      </c>
      <c r="K352" s="20">
        <f t="shared" si="49"/>
        <v>32374.999999999996</v>
      </c>
      <c r="L352" s="224">
        <f t="shared" si="50"/>
        <v>27750</v>
      </c>
      <c r="M352" s="20">
        <f t="shared" si="51"/>
        <v>32374.999999999996</v>
      </c>
      <c r="N352" s="20">
        <f t="shared" si="45"/>
        <v>39875</v>
      </c>
      <c r="O352" s="66">
        <v>27750</v>
      </c>
      <c r="P352" s="20"/>
      <c r="Q352" s="21">
        <f t="shared" si="46"/>
        <v>32375</v>
      </c>
      <c r="R352" s="130" t="s">
        <v>1654</v>
      </c>
      <c r="S352" s="21" t="s">
        <v>89</v>
      </c>
      <c r="T352" s="131" t="s">
        <v>15</v>
      </c>
      <c r="U352" s="10">
        <v>3052816588</v>
      </c>
      <c r="V352" s="47"/>
      <c r="W352" s="47"/>
      <c r="X352" s="47"/>
      <c r="Y352" s="47"/>
      <c r="Z352" s="49"/>
      <c r="AA352" s="13"/>
    </row>
    <row r="353" spans="1:27" s="26" customFormat="1" x14ac:dyDescent="0.6">
      <c r="A353" s="72">
        <v>351</v>
      </c>
      <c r="B353" s="29" t="s">
        <v>1655</v>
      </c>
      <c r="C353" s="27" t="s">
        <v>1656</v>
      </c>
      <c r="D353" s="8" t="s">
        <v>1657</v>
      </c>
      <c r="E353" s="24" t="s">
        <v>1658</v>
      </c>
      <c r="F353" s="27" t="s">
        <v>1659</v>
      </c>
      <c r="G353" s="18"/>
      <c r="H353" s="20">
        <v>185000</v>
      </c>
      <c r="I353" s="20">
        <f t="shared" si="47"/>
        <v>13875</v>
      </c>
      <c r="J353" s="20">
        <f t="shared" si="48"/>
        <v>171125</v>
      </c>
      <c r="K353" s="20">
        <f t="shared" si="49"/>
        <v>59893.749999999993</v>
      </c>
      <c r="L353" s="224">
        <f t="shared" si="50"/>
        <v>51337.5</v>
      </c>
      <c r="M353" s="20">
        <f t="shared" si="51"/>
        <v>59893.749999999993</v>
      </c>
      <c r="N353" s="20">
        <f t="shared" si="45"/>
        <v>73768.75</v>
      </c>
      <c r="O353" s="66"/>
      <c r="P353" s="20"/>
      <c r="Q353" s="21">
        <f t="shared" si="46"/>
        <v>111231.25</v>
      </c>
      <c r="R353" s="130" t="s">
        <v>1660</v>
      </c>
      <c r="S353" s="21" t="s">
        <v>89</v>
      </c>
      <c r="T353" s="131" t="s">
        <v>1661</v>
      </c>
      <c r="U353" s="10">
        <v>2602077527</v>
      </c>
      <c r="V353" s="47"/>
      <c r="W353" s="47"/>
      <c r="X353" s="47"/>
      <c r="Y353" s="47"/>
      <c r="Z353" s="49"/>
      <c r="AA353" s="13"/>
    </row>
    <row r="354" spans="1:27" s="26" customFormat="1" x14ac:dyDescent="0.6">
      <c r="A354" s="72">
        <v>352</v>
      </c>
      <c r="B354" s="29" t="s">
        <v>1662</v>
      </c>
      <c r="C354" s="27" t="s">
        <v>1663</v>
      </c>
      <c r="D354" s="8" t="s">
        <v>1664</v>
      </c>
      <c r="E354" s="24" t="s">
        <v>1665</v>
      </c>
      <c r="F354" s="27" t="s">
        <v>1666</v>
      </c>
      <c r="G354" s="18"/>
      <c r="H354" s="20">
        <v>120000</v>
      </c>
      <c r="I354" s="20">
        <f t="shared" si="47"/>
        <v>9000</v>
      </c>
      <c r="J354" s="20">
        <f t="shared" si="48"/>
        <v>111000</v>
      </c>
      <c r="K354" s="20">
        <f t="shared" si="49"/>
        <v>38850</v>
      </c>
      <c r="L354" s="224">
        <f t="shared" si="50"/>
        <v>33300</v>
      </c>
      <c r="M354" s="20">
        <f t="shared" si="51"/>
        <v>38850</v>
      </c>
      <c r="N354" s="20">
        <f t="shared" si="45"/>
        <v>47850</v>
      </c>
      <c r="O354" s="66"/>
      <c r="P354" s="20"/>
      <c r="Q354" s="21">
        <f t="shared" si="46"/>
        <v>72150</v>
      </c>
      <c r="R354" s="130" t="s">
        <v>1667</v>
      </c>
      <c r="S354" s="21" t="s">
        <v>89</v>
      </c>
      <c r="T354" s="131" t="s">
        <v>108</v>
      </c>
      <c r="U354" s="10">
        <v>5232041698</v>
      </c>
      <c r="V354" s="47"/>
      <c r="W354" s="47"/>
      <c r="X354" s="47"/>
      <c r="Y354" s="47"/>
      <c r="Z354" s="49"/>
      <c r="AA354" s="13"/>
    </row>
    <row r="355" spans="1:27" s="26" customFormat="1" x14ac:dyDescent="0.6">
      <c r="A355" s="72">
        <v>353</v>
      </c>
      <c r="B355" s="29" t="s">
        <v>1668</v>
      </c>
      <c r="C355" s="27" t="s">
        <v>1669</v>
      </c>
      <c r="D355" s="8" t="s">
        <v>1670</v>
      </c>
      <c r="E355" s="24" t="s">
        <v>1671</v>
      </c>
      <c r="F355" s="27" t="s">
        <v>1672</v>
      </c>
      <c r="G355" s="18"/>
      <c r="H355" s="20">
        <v>150000</v>
      </c>
      <c r="I355" s="20">
        <f t="shared" si="47"/>
        <v>11250</v>
      </c>
      <c r="J355" s="20">
        <f t="shared" si="48"/>
        <v>138750</v>
      </c>
      <c r="K355" s="20">
        <f t="shared" si="49"/>
        <v>48562.5</v>
      </c>
      <c r="L355" s="224">
        <f t="shared" si="50"/>
        <v>41625</v>
      </c>
      <c r="M355" s="20">
        <f t="shared" si="51"/>
        <v>48562.5</v>
      </c>
      <c r="N355" s="20">
        <f t="shared" si="45"/>
        <v>59812.5</v>
      </c>
      <c r="O355" s="66">
        <v>41625</v>
      </c>
      <c r="P355" s="20"/>
      <c r="Q355" s="21">
        <f t="shared" si="46"/>
        <v>48562.5</v>
      </c>
      <c r="R355" s="130" t="s">
        <v>1673</v>
      </c>
      <c r="S355" s="21" t="s">
        <v>89</v>
      </c>
      <c r="T355" s="131" t="s">
        <v>1674</v>
      </c>
      <c r="U355" s="10">
        <v>5372123470</v>
      </c>
      <c r="V355" s="47"/>
      <c r="W355" s="47"/>
      <c r="X355" s="47"/>
      <c r="Y355" s="47"/>
      <c r="Z355" s="49"/>
      <c r="AA355" s="13"/>
    </row>
    <row r="356" spans="1:27" s="26" customFormat="1" x14ac:dyDescent="0.6">
      <c r="A356" s="72">
        <v>354</v>
      </c>
      <c r="B356" s="29" t="s">
        <v>1675</v>
      </c>
      <c r="C356" s="27" t="s">
        <v>1676</v>
      </c>
      <c r="D356" s="8" t="s">
        <v>1670</v>
      </c>
      <c r="E356" s="24" t="s">
        <v>1677</v>
      </c>
      <c r="F356" s="27" t="s">
        <v>1678</v>
      </c>
      <c r="G356" s="18"/>
      <c r="H356" s="20">
        <v>100000</v>
      </c>
      <c r="I356" s="20">
        <f t="shared" si="47"/>
        <v>7500</v>
      </c>
      <c r="J356" s="20">
        <f t="shared" si="48"/>
        <v>92500</v>
      </c>
      <c r="K356" s="20">
        <f t="shared" si="49"/>
        <v>32374.999999999996</v>
      </c>
      <c r="L356" s="224">
        <f t="shared" si="50"/>
        <v>27750</v>
      </c>
      <c r="M356" s="20">
        <f t="shared" si="51"/>
        <v>32374.999999999996</v>
      </c>
      <c r="N356" s="20">
        <f t="shared" si="45"/>
        <v>39875</v>
      </c>
      <c r="O356" s="66">
        <v>27750</v>
      </c>
      <c r="P356" s="20"/>
      <c r="Q356" s="21">
        <f t="shared" si="46"/>
        <v>32375</v>
      </c>
      <c r="R356" s="130" t="s">
        <v>1679</v>
      </c>
      <c r="S356" s="21" t="s">
        <v>89</v>
      </c>
      <c r="T356" s="131" t="s">
        <v>2</v>
      </c>
      <c r="U356" s="10">
        <v>3152738112</v>
      </c>
      <c r="V356" s="47"/>
      <c r="W356" s="47"/>
      <c r="X356" s="47"/>
      <c r="Y356" s="47"/>
      <c r="Z356" s="49"/>
      <c r="AA356" s="13"/>
    </row>
    <row r="357" spans="1:27" s="26" customFormat="1" x14ac:dyDescent="0.6">
      <c r="A357" s="72">
        <v>355</v>
      </c>
      <c r="B357" s="29" t="s">
        <v>1680</v>
      </c>
      <c r="C357" s="27" t="s">
        <v>1681</v>
      </c>
      <c r="D357" s="8" t="s">
        <v>1670</v>
      </c>
      <c r="E357" s="24" t="s">
        <v>1682</v>
      </c>
      <c r="F357" s="27" t="s">
        <v>1683</v>
      </c>
      <c r="G357" s="18"/>
      <c r="H357" s="20">
        <v>100000</v>
      </c>
      <c r="I357" s="20">
        <f t="shared" si="47"/>
        <v>7500</v>
      </c>
      <c r="J357" s="20">
        <f t="shared" si="48"/>
        <v>92500</v>
      </c>
      <c r="K357" s="20">
        <f t="shared" si="49"/>
        <v>32374.999999999996</v>
      </c>
      <c r="L357" s="224">
        <f t="shared" si="50"/>
        <v>27750</v>
      </c>
      <c r="M357" s="20">
        <f t="shared" si="51"/>
        <v>32374.999999999996</v>
      </c>
      <c r="N357" s="20">
        <f t="shared" si="45"/>
        <v>39875</v>
      </c>
      <c r="O357" s="66">
        <v>27750</v>
      </c>
      <c r="P357" s="20"/>
      <c r="Q357" s="21">
        <f t="shared" si="46"/>
        <v>32375</v>
      </c>
      <c r="R357" s="130" t="s">
        <v>1680</v>
      </c>
      <c r="S357" s="21" t="s">
        <v>89</v>
      </c>
      <c r="T357" s="131" t="s">
        <v>1684</v>
      </c>
      <c r="U357" s="10">
        <v>6342171318</v>
      </c>
      <c r="V357" s="47"/>
      <c r="W357" s="47"/>
      <c r="X357" s="47"/>
      <c r="Y357" s="47"/>
      <c r="Z357" s="49"/>
      <c r="AA357" s="13"/>
    </row>
    <row r="358" spans="1:27" s="26" customFormat="1" x14ac:dyDescent="0.6">
      <c r="A358" s="72">
        <v>356</v>
      </c>
      <c r="B358" s="29" t="s">
        <v>930</v>
      </c>
      <c r="C358" s="27" t="s">
        <v>1685</v>
      </c>
      <c r="D358" s="8" t="s">
        <v>1686</v>
      </c>
      <c r="E358" s="24" t="s">
        <v>1687</v>
      </c>
      <c r="F358" s="27" t="s">
        <v>1688</v>
      </c>
      <c r="G358" s="18"/>
      <c r="H358" s="20">
        <v>120000</v>
      </c>
      <c r="I358" s="20">
        <f t="shared" si="47"/>
        <v>9000</v>
      </c>
      <c r="J358" s="20">
        <f t="shared" si="48"/>
        <v>111000</v>
      </c>
      <c r="K358" s="20">
        <f t="shared" si="49"/>
        <v>38850</v>
      </c>
      <c r="L358" s="224">
        <f t="shared" si="50"/>
        <v>33300</v>
      </c>
      <c r="M358" s="20">
        <f t="shared" si="51"/>
        <v>38850</v>
      </c>
      <c r="N358" s="20">
        <f t="shared" si="45"/>
        <v>47850</v>
      </c>
      <c r="O358" s="66"/>
      <c r="P358" s="20"/>
      <c r="Q358" s="21">
        <f t="shared" si="46"/>
        <v>72150</v>
      </c>
      <c r="R358" s="130" t="s">
        <v>1018</v>
      </c>
      <c r="S358" s="21" t="s">
        <v>89</v>
      </c>
      <c r="T358" s="131" t="s">
        <v>1019</v>
      </c>
      <c r="U358" s="10">
        <v>1052166152</v>
      </c>
      <c r="V358" s="47"/>
      <c r="W358" s="47"/>
      <c r="X358" s="47"/>
      <c r="Y358" s="47"/>
      <c r="Z358" s="49"/>
      <c r="AA358" s="13"/>
    </row>
    <row r="359" spans="1:27" s="26" customFormat="1" x14ac:dyDescent="0.6">
      <c r="A359" s="72">
        <v>357</v>
      </c>
      <c r="B359" s="29" t="s">
        <v>1689</v>
      </c>
      <c r="C359" s="27" t="s">
        <v>1690</v>
      </c>
      <c r="D359" s="8" t="s">
        <v>1691</v>
      </c>
      <c r="E359" s="24" t="s">
        <v>1692</v>
      </c>
      <c r="F359" s="27" t="s">
        <v>1693</v>
      </c>
      <c r="G359" s="18"/>
      <c r="H359" s="20">
        <v>100000</v>
      </c>
      <c r="I359" s="20">
        <f t="shared" si="47"/>
        <v>7500</v>
      </c>
      <c r="J359" s="20">
        <f t="shared" si="48"/>
        <v>92500</v>
      </c>
      <c r="K359" s="20">
        <f t="shared" si="49"/>
        <v>32374.999999999996</v>
      </c>
      <c r="L359" s="224">
        <f t="shared" si="50"/>
        <v>27750</v>
      </c>
      <c r="M359" s="20">
        <f t="shared" si="51"/>
        <v>32374.999999999996</v>
      </c>
      <c r="N359" s="20">
        <f t="shared" si="45"/>
        <v>39875</v>
      </c>
      <c r="O359" s="66"/>
      <c r="P359" s="20"/>
      <c r="Q359" s="21">
        <f t="shared" si="46"/>
        <v>60125</v>
      </c>
      <c r="R359" s="130" t="s">
        <v>1689</v>
      </c>
      <c r="S359" s="21" t="s">
        <v>89</v>
      </c>
      <c r="T359" s="131" t="s">
        <v>177</v>
      </c>
      <c r="U359" s="10">
        <v>4152448603</v>
      </c>
      <c r="V359" s="47"/>
      <c r="W359" s="47"/>
      <c r="X359" s="47"/>
      <c r="Y359" s="47"/>
      <c r="Z359" s="49"/>
      <c r="AA359" s="13"/>
    </row>
    <row r="360" spans="1:27" s="26" customFormat="1" x14ac:dyDescent="0.6">
      <c r="A360" s="72">
        <v>358</v>
      </c>
      <c r="B360" s="29" t="s">
        <v>1694</v>
      </c>
      <c r="C360" s="27" t="s">
        <v>1695</v>
      </c>
      <c r="D360" s="8" t="s">
        <v>1657</v>
      </c>
      <c r="E360" s="24" t="s">
        <v>1696</v>
      </c>
      <c r="F360" s="27" t="s">
        <v>1697</v>
      </c>
      <c r="G360" s="18"/>
      <c r="H360" s="20">
        <v>100000</v>
      </c>
      <c r="I360" s="20">
        <f t="shared" si="47"/>
        <v>7500</v>
      </c>
      <c r="J360" s="20">
        <f t="shared" si="48"/>
        <v>92500</v>
      </c>
      <c r="K360" s="20">
        <f t="shared" si="49"/>
        <v>32374.999999999996</v>
      </c>
      <c r="L360" s="224">
        <f t="shared" si="50"/>
        <v>27750</v>
      </c>
      <c r="M360" s="20">
        <f t="shared" si="51"/>
        <v>32374.999999999996</v>
      </c>
      <c r="N360" s="20">
        <f t="shared" si="45"/>
        <v>39875</v>
      </c>
      <c r="O360" s="20"/>
      <c r="P360" s="20"/>
      <c r="Q360" s="21">
        <f t="shared" si="46"/>
        <v>60125</v>
      </c>
      <c r="R360" s="130" t="s">
        <v>1698</v>
      </c>
      <c r="S360" s="21" t="s">
        <v>89</v>
      </c>
      <c r="T360" s="131" t="s">
        <v>1699</v>
      </c>
      <c r="U360" s="10">
        <v>1752185809</v>
      </c>
      <c r="V360" s="47"/>
      <c r="W360" s="47"/>
      <c r="X360" s="47"/>
      <c r="Y360" s="47"/>
      <c r="Z360" s="49"/>
      <c r="AA360" s="13"/>
    </row>
    <row r="361" spans="1:27" s="26" customFormat="1" x14ac:dyDescent="0.6">
      <c r="A361" s="72">
        <v>359</v>
      </c>
      <c r="B361" s="29" t="s">
        <v>606</v>
      </c>
      <c r="C361" s="27" t="s">
        <v>715</v>
      </c>
      <c r="D361" s="28" t="s">
        <v>1612</v>
      </c>
      <c r="E361" s="24">
        <v>5311000025614</v>
      </c>
      <c r="F361" s="7" t="s">
        <v>1700</v>
      </c>
      <c r="G361" s="18" t="s">
        <v>1164</v>
      </c>
      <c r="H361" s="20">
        <v>100000</v>
      </c>
      <c r="I361" s="20">
        <f t="shared" si="47"/>
        <v>7500</v>
      </c>
      <c r="J361" s="20">
        <f t="shared" si="48"/>
        <v>92500</v>
      </c>
      <c r="K361" s="20">
        <f>+J361*35%</f>
        <v>32374.999999999996</v>
      </c>
      <c r="L361" s="224">
        <f t="shared" si="50"/>
        <v>27750</v>
      </c>
      <c r="M361" s="20">
        <f t="shared" si="51"/>
        <v>32374.999999999996</v>
      </c>
      <c r="N361" s="20">
        <f>+I361+K361</f>
        <v>39875</v>
      </c>
      <c r="O361" s="20"/>
      <c r="P361" s="20"/>
      <c r="Q361" s="21">
        <f t="shared" si="46"/>
        <v>60125</v>
      </c>
      <c r="R361" s="130" t="s">
        <v>789</v>
      </c>
      <c r="S361" s="21" t="s">
        <v>89</v>
      </c>
      <c r="T361" s="131" t="s">
        <v>12</v>
      </c>
      <c r="U361" s="10">
        <v>4262230388</v>
      </c>
      <c r="V361" s="47"/>
      <c r="W361" s="47"/>
      <c r="X361" s="47"/>
      <c r="Y361" s="47"/>
      <c r="Z361" s="49"/>
      <c r="AA361" s="13"/>
    </row>
    <row r="362" spans="1:27" s="26" customFormat="1" x14ac:dyDescent="0.6">
      <c r="A362" s="72">
        <v>360</v>
      </c>
      <c r="B362" s="29" t="s">
        <v>960</v>
      </c>
      <c r="C362" s="27" t="s">
        <v>914</v>
      </c>
      <c r="D362" s="28" t="s">
        <v>58</v>
      </c>
      <c r="E362" s="24">
        <v>3470500294578</v>
      </c>
      <c r="F362" s="27" t="s">
        <v>1701</v>
      </c>
      <c r="G362" s="18" t="s">
        <v>1164</v>
      </c>
      <c r="H362" s="20">
        <v>220000</v>
      </c>
      <c r="I362" s="20">
        <f t="shared" si="47"/>
        <v>16500</v>
      </c>
      <c r="J362" s="20">
        <f t="shared" si="48"/>
        <v>203500</v>
      </c>
      <c r="K362" s="20">
        <f t="shared" si="49"/>
        <v>71225</v>
      </c>
      <c r="L362" s="224">
        <f t="shared" si="50"/>
        <v>61050</v>
      </c>
      <c r="M362" s="20">
        <f t="shared" si="51"/>
        <v>71225</v>
      </c>
      <c r="N362" s="127">
        <f t="shared" si="45"/>
        <v>87725</v>
      </c>
      <c r="O362" s="20"/>
      <c r="P362" s="20"/>
      <c r="Q362" s="21">
        <f t="shared" si="46"/>
        <v>132275</v>
      </c>
      <c r="R362" s="130" t="s">
        <v>1702</v>
      </c>
      <c r="S362" s="21" t="s">
        <v>89</v>
      </c>
      <c r="T362" s="131" t="s">
        <v>1703</v>
      </c>
      <c r="U362" s="10">
        <v>1732115629</v>
      </c>
      <c r="V362" s="47"/>
      <c r="W362" s="47"/>
      <c r="X362" s="47"/>
      <c r="Y362" s="47"/>
      <c r="Z362" s="49"/>
      <c r="AA362" s="13"/>
    </row>
    <row r="363" spans="1:27" s="26" customFormat="1" x14ac:dyDescent="0.6">
      <c r="A363" s="72"/>
      <c r="B363" s="29"/>
      <c r="C363" s="27"/>
      <c r="D363" s="8"/>
      <c r="E363" s="24"/>
      <c r="F363" s="27"/>
      <c r="G363" s="18"/>
      <c r="H363" s="359">
        <f>SUM(H3:H362)</f>
        <v>50167300</v>
      </c>
      <c r="I363" s="359">
        <f>SUM(I3:I362)</f>
        <v>3762547.5</v>
      </c>
      <c r="J363" s="359">
        <f>SUM(J3:J362)</f>
        <v>46404752.5</v>
      </c>
      <c r="K363" s="359">
        <f t="shared" si="49"/>
        <v>16241663.374999998</v>
      </c>
      <c r="L363" s="359">
        <f t="shared" si="50"/>
        <v>13921425.75</v>
      </c>
      <c r="M363" s="359">
        <f t="shared" si="51"/>
        <v>16241663.374999998</v>
      </c>
      <c r="N363" s="359">
        <f>SUM(N3:N362)</f>
        <v>20004210.875</v>
      </c>
      <c r="O363" s="359">
        <f>SUM(O3:O362)</f>
        <v>8192438.25</v>
      </c>
      <c r="P363" s="359">
        <f>SUM(P3:P362)</f>
        <v>2730831.25</v>
      </c>
      <c r="Q363" s="360"/>
      <c r="R363" s="361"/>
      <c r="S363" s="21"/>
      <c r="T363" s="131"/>
      <c r="U363" s="10"/>
      <c r="V363" s="47"/>
      <c r="W363" s="47"/>
      <c r="X363" s="47"/>
      <c r="Y363" s="47"/>
      <c r="Z363" s="49"/>
      <c r="AA363" s="13"/>
    </row>
    <row r="364" spans="1:27" s="26" customFormat="1" x14ac:dyDescent="0.6">
      <c r="A364" s="72"/>
      <c r="B364" s="29"/>
      <c r="C364" s="27"/>
      <c r="D364" s="28"/>
      <c r="E364" s="24"/>
      <c r="F364" s="27"/>
      <c r="G364" s="18"/>
      <c r="H364" s="359"/>
      <c r="I364" s="359"/>
      <c r="J364" s="359"/>
      <c r="K364" s="359"/>
      <c r="L364" s="359"/>
      <c r="M364" s="359"/>
      <c r="N364" s="359"/>
      <c r="O364" s="359"/>
      <c r="P364" s="359"/>
      <c r="Q364" s="360"/>
      <c r="R364" s="362"/>
      <c r="S364" s="21"/>
      <c r="T364" s="21"/>
      <c r="U364" s="10"/>
      <c r="V364" s="47"/>
      <c r="W364" s="47"/>
      <c r="X364" s="47"/>
      <c r="Y364" s="47"/>
      <c r="Z364" s="49"/>
      <c r="AA364" s="13"/>
    </row>
    <row r="365" spans="1:27" s="26" customFormat="1" x14ac:dyDescent="0.6">
      <c r="A365" s="72">
        <v>1</v>
      </c>
      <c r="B365" s="42" t="s">
        <v>238</v>
      </c>
      <c r="C365" s="27" t="s">
        <v>302</v>
      </c>
      <c r="D365" s="8" t="s">
        <v>30</v>
      </c>
      <c r="E365" s="24">
        <v>3330101259664</v>
      </c>
      <c r="F365" s="7"/>
      <c r="G365" s="18" t="s">
        <v>1164</v>
      </c>
      <c r="H365" s="20">
        <v>100000</v>
      </c>
      <c r="I365" s="20">
        <f t="shared" ref="I365:I371" si="52">+H365*7.5%</f>
        <v>7500</v>
      </c>
      <c r="J365" s="20">
        <f t="shared" ref="J365:J371" si="53">+H365-I365</f>
        <v>92500</v>
      </c>
      <c r="K365" s="20">
        <f t="shared" ref="K365:K371" si="54">+J365*35%</f>
        <v>32374.999999999996</v>
      </c>
      <c r="L365" s="224">
        <f t="shared" ref="L365:L371" si="55">+J365*30%</f>
        <v>27750</v>
      </c>
      <c r="M365" s="20">
        <f t="shared" ref="M365:M371" si="56">+J365*35%</f>
        <v>32374.999999999996</v>
      </c>
      <c r="N365" s="20"/>
      <c r="O365" s="20"/>
      <c r="P365" s="20"/>
      <c r="Q365" s="21">
        <f t="shared" ref="Q365:Q371" si="57">+J365-N365-O365-P365</f>
        <v>92500</v>
      </c>
      <c r="R365" s="130"/>
      <c r="S365" s="21" t="s">
        <v>89</v>
      </c>
      <c r="T365" s="131"/>
      <c r="U365" s="10"/>
      <c r="V365" s="47"/>
      <c r="W365" s="47"/>
      <c r="X365" s="47"/>
      <c r="Y365" s="47"/>
      <c r="Z365" s="49"/>
      <c r="AA365" s="13"/>
    </row>
    <row r="366" spans="1:27" s="26" customFormat="1" x14ac:dyDescent="0.6">
      <c r="A366" s="72">
        <v>3</v>
      </c>
      <c r="B366" s="29" t="s">
        <v>924</v>
      </c>
      <c r="C366" s="27" t="s">
        <v>852</v>
      </c>
      <c r="D366" s="28" t="s">
        <v>7</v>
      </c>
      <c r="E366" s="24"/>
      <c r="F366" s="7"/>
      <c r="G366" s="18" t="s">
        <v>1164</v>
      </c>
      <c r="H366" s="20">
        <v>120000</v>
      </c>
      <c r="I366" s="20">
        <f t="shared" si="52"/>
        <v>9000</v>
      </c>
      <c r="J366" s="20">
        <f t="shared" si="53"/>
        <v>111000</v>
      </c>
      <c r="K366" s="20">
        <f t="shared" si="54"/>
        <v>38850</v>
      </c>
      <c r="L366" s="224">
        <f t="shared" si="55"/>
        <v>33300</v>
      </c>
      <c r="M366" s="20">
        <f t="shared" si="56"/>
        <v>38850</v>
      </c>
      <c r="N366" s="20"/>
      <c r="O366" s="20"/>
      <c r="P366" s="20"/>
      <c r="Q366" s="21">
        <f t="shared" si="57"/>
        <v>111000</v>
      </c>
      <c r="R366" s="130" t="s">
        <v>924</v>
      </c>
      <c r="S366" s="21" t="s">
        <v>89</v>
      </c>
      <c r="T366" s="131"/>
      <c r="U366" s="10"/>
      <c r="V366" s="46"/>
      <c r="W366" s="46"/>
      <c r="X366" s="46"/>
      <c r="Y366" s="46"/>
      <c r="Z366" s="49"/>
      <c r="AA366" s="13"/>
    </row>
    <row r="367" spans="1:27" s="26" customFormat="1" x14ac:dyDescent="0.6">
      <c r="A367" s="72">
        <v>4</v>
      </c>
      <c r="B367" s="29" t="s">
        <v>940</v>
      </c>
      <c r="C367" s="27" t="s">
        <v>874</v>
      </c>
      <c r="D367" s="134" t="s">
        <v>1704</v>
      </c>
      <c r="E367" s="24"/>
      <c r="F367" s="7"/>
      <c r="G367" s="18" t="s">
        <v>1164</v>
      </c>
      <c r="H367" s="20">
        <v>100000</v>
      </c>
      <c r="I367" s="20">
        <f t="shared" si="52"/>
        <v>7500</v>
      </c>
      <c r="J367" s="20">
        <f t="shared" si="53"/>
        <v>92500</v>
      </c>
      <c r="K367" s="20">
        <f t="shared" si="54"/>
        <v>32374.999999999996</v>
      </c>
      <c r="L367" s="224">
        <f t="shared" si="55"/>
        <v>27750</v>
      </c>
      <c r="M367" s="20">
        <f t="shared" si="56"/>
        <v>32374.999999999996</v>
      </c>
      <c r="N367" s="20"/>
      <c r="O367" s="20"/>
      <c r="P367" s="20"/>
      <c r="Q367" s="21">
        <f t="shared" si="57"/>
        <v>92500</v>
      </c>
      <c r="R367" s="130" t="s">
        <v>940</v>
      </c>
      <c r="S367" s="21" t="s">
        <v>89</v>
      </c>
      <c r="T367" s="131"/>
      <c r="U367" s="10"/>
      <c r="V367" s="47"/>
      <c r="W367" s="47"/>
      <c r="X367" s="47"/>
      <c r="Y367" s="47"/>
      <c r="Z367" s="49"/>
      <c r="AA367" s="13"/>
    </row>
    <row r="368" spans="1:27" s="26" customFormat="1" x14ac:dyDescent="0.6">
      <c r="A368" s="72">
        <v>5</v>
      </c>
      <c r="B368" s="29"/>
      <c r="C368" s="27" t="s">
        <v>856</v>
      </c>
      <c r="D368" s="28" t="s">
        <v>37</v>
      </c>
      <c r="E368" s="24"/>
      <c r="F368" s="7"/>
      <c r="G368" s="18" t="s">
        <v>1164</v>
      </c>
      <c r="H368" s="20">
        <v>100000</v>
      </c>
      <c r="I368" s="20">
        <f t="shared" si="52"/>
        <v>7500</v>
      </c>
      <c r="J368" s="20">
        <f t="shared" si="53"/>
        <v>92500</v>
      </c>
      <c r="K368" s="20">
        <f t="shared" si="54"/>
        <v>32374.999999999996</v>
      </c>
      <c r="L368" s="224">
        <f t="shared" si="55"/>
        <v>27750</v>
      </c>
      <c r="M368" s="20">
        <f t="shared" si="56"/>
        <v>32374.999999999996</v>
      </c>
      <c r="N368" s="20"/>
      <c r="O368" s="20"/>
      <c r="P368" s="20"/>
      <c r="Q368" s="21">
        <f t="shared" si="57"/>
        <v>92500</v>
      </c>
      <c r="R368" s="130"/>
      <c r="S368" s="21" t="s">
        <v>89</v>
      </c>
      <c r="T368" s="131"/>
      <c r="U368" s="10"/>
      <c r="V368" s="47"/>
      <c r="W368" s="47"/>
      <c r="X368" s="47"/>
      <c r="Y368" s="47"/>
      <c r="Z368" s="49"/>
      <c r="AA368" s="13"/>
    </row>
    <row r="369" spans="1:27" s="26" customFormat="1" x14ac:dyDescent="0.6">
      <c r="A369" s="72">
        <v>6</v>
      </c>
      <c r="B369" s="29"/>
      <c r="C369" s="27" t="s">
        <v>913</v>
      </c>
      <c r="D369" s="28" t="s">
        <v>838</v>
      </c>
      <c r="E369" s="24"/>
      <c r="F369" s="27"/>
      <c r="G369" s="18" t="s">
        <v>1164</v>
      </c>
      <c r="H369" s="20">
        <v>200000</v>
      </c>
      <c r="I369" s="20">
        <f t="shared" si="52"/>
        <v>15000</v>
      </c>
      <c r="J369" s="20">
        <f t="shared" si="53"/>
        <v>185000</v>
      </c>
      <c r="K369" s="20">
        <f t="shared" si="54"/>
        <v>64749.999999999993</v>
      </c>
      <c r="L369" s="224">
        <f t="shared" si="55"/>
        <v>55500</v>
      </c>
      <c r="M369" s="20">
        <f t="shared" si="56"/>
        <v>64749.999999999993</v>
      </c>
      <c r="N369" s="20"/>
      <c r="O369" s="20"/>
      <c r="P369" s="20"/>
      <c r="Q369" s="21">
        <f t="shared" si="57"/>
        <v>185000</v>
      </c>
      <c r="R369" s="130"/>
      <c r="S369" s="21" t="s">
        <v>89</v>
      </c>
      <c r="T369" s="131"/>
      <c r="U369" s="10"/>
      <c r="V369" s="46"/>
      <c r="W369" s="46"/>
      <c r="X369" s="46"/>
      <c r="Y369" s="46"/>
      <c r="Z369" s="49"/>
      <c r="AA369" s="13"/>
    </row>
    <row r="370" spans="1:27" s="124" customFormat="1" x14ac:dyDescent="0.6">
      <c r="A370" s="72">
        <v>7</v>
      </c>
      <c r="B370" s="29" t="s">
        <v>242</v>
      </c>
      <c r="C370" s="27" t="s">
        <v>300</v>
      </c>
      <c r="D370" s="8" t="s">
        <v>30</v>
      </c>
      <c r="E370" s="24"/>
      <c r="F370" s="7"/>
      <c r="G370" s="18"/>
      <c r="H370" s="20"/>
      <c r="I370" s="20">
        <f t="shared" si="52"/>
        <v>0</v>
      </c>
      <c r="J370" s="20">
        <f t="shared" si="53"/>
        <v>0</v>
      </c>
      <c r="K370" s="20">
        <f t="shared" si="54"/>
        <v>0</v>
      </c>
      <c r="L370" s="224">
        <f t="shared" si="55"/>
        <v>0</v>
      </c>
      <c r="M370" s="20">
        <f t="shared" si="56"/>
        <v>0</v>
      </c>
      <c r="N370" s="20"/>
      <c r="O370" s="20"/>
      <c r="P370" s="20"/>
      <c r="Q370" s="21">
        <f t="shared" si="57"/>
        <v>0</v>
      </c>
      <c r="R370" s="130"/>
      <c r="S370" s="21" t="s">
        <v>89</v>
      </c>
      <c r="T370" s="131"/>
      <c r="U370" s="10"/>
      <c r="V370" s="121"/>
      <c r="W370" s="121"/>
      <c r="X370" s="121"/>
      <c r="Y370" s="121"/>
      <c r="Z370" s="122"/>
      <c r="AA370" s="123"/>
    </row>
    <row r="371" spans="1:27" s="26" customFormat="1" x14ac:dyDescent="0.6">
      <c r="A371" s="72">
        <v>8</v>
      </c>
      <c r="B371" s="29" t="s">
        <v>243</v>
      </c>
      <c r="C371" s="27" t="s">
        <v>301</v>
      </c>
      <c r="D371" s="8" t="s">
        <v>30</v>
      </c>
      <c r="E371" s="24"/>
      <c r="F371" s="7"/>
      <c r="G371" s="18"/>
      <c r="H371" s="20"/>
      <c r="I371" s="20">
        <f t="shared" si="52"/>
        <v>0</v>
      </c>
      <c r="J371" s="20">
        <f t="shared" si="53"/>
        <v>0</v>
      </c>
      <c r="K371" s="20">
        <f t="shared" si="54"/>
        <v>0</v>
      </c>
      <c r="L371" s="224">
        <f t="shared" si="55"/>
        <v>0</v>
      </c>
      <c r="M371" s="20">
        <f t="shared" si="56"/>
        <v>0</v>
      </c>
      <c r="N371" s="20"/>
      <c r="O371" s="20"/>
      <c r="P371" s="20"/>
      <c r="Q371" s="21">
        <f t="shared" si="57"/>
        <v>0</v>
      </c>
      <c r="R371" s="130"/>
      <c r="S371" s="21" t="s">
        <v>89</v>
      </c>
      <c r="T371" s="131"/>
      <c r="U371" s="10"/>
      <c r="V371" s="47"/>
      <c r="W371" s="47"/>
      <c r="X371" s="47"/>
      <c r="Y371" s="47"/>
      <c r="Z371" s="49"/>
      <c r="AA371" s="13"/>
    </row>
    <row r="372" spans="1:27" s="26" customFormat="1" x14ac:dyDescent="0.6">
      <c r="A372" s="72"/>
      <c r="B372" s="29"/>
      <c r="C372" s="27"/>
      <c r="D372" s="28"/>
      <c r="E372" s="24"/>
      <c r="F372" s="27"/>
      <c r="G372" s="18"/>
      <c r="H372" s="367">
        <f>SUM(H365:H371)</f>
        <v>620000</v>
      </c>
      <c r="I372" s="20"/>
      <c r="J372" s="20"/>
      <c r="K372" s="20"/>
      <c r="L372" s="224"/>
      <c r="M372" s="20"/>
      <c r="N372" s="20"/>
      <c r="O372" s="66"/>
      <c r="P372" s="20"/>
      <c r="Q372" s="21"/>
      <c r="R372" s="29"/>
      <c r="S372" s="21"/>
      <c r="T372" s="21"/>
      <c r="U372" s="10"/>
      <c r="V372" s="47"/>
      <c r="W372" s="47"/>
      <c r="X372" s="47"/>
      <c r="Y372" s="47"/>
      <c r="Z372" s="49"/>
      <c r="AA372" s="13"/>
    </row>
    <row r="373" spans="1:27" s="23" customFormat="1" x14ac:dyDescent="0.6">
      <c r="A373" s="72"/>
      <c r="B373" s="73"/>
      <c r="C373" s="73"/>
      <c r="D373" s="30"/>
      <c r="E373" s="99"/>
      <c r="F373" s="18"/>
      <c r="G373" s="41" t="s">
        <v>78</v>
      </c>
      <c r="H373" s="20">
        <f t="shared" ref="H373:P373" si="58">SUM(H3:H372)</f>
        <v>101574600</v>
      </c>
      <c r="I373" s="20">
        <f t="shared" si="58"/>
        <v>7571595</v>
      </c>
      <c r="J373" s="20">
        <f t="shared" si="58"/>
        <v>93383005</v>
      </c>
      <c r="K373" s="20">
        <f t="shared" si="58"/>
        <v>32684051.749999996</v>
      </c>
      <c r="L373" s="224">
        <f t="shared" si="58"/>
        <v>28014901.5</v>
      </c>
      <c r="M373" s="20">
        <f t="shared" si="58"/>
        <v>32684051.749999996</v>
      </c>
      <c r="N373" s="20">
        <f t="shared" si="58"/>
        <v>40008421.75</v>
      </c>
      <c r="O373" s="66">
        <f t="shared" si="58"/>
        <v>16384876.5</v>
      </c>
      <c r="P373" s="20">
        <f t="shared" si="58"/>
        <v>5461662.5</v>
      </c>
      <c r="Q373" s="20">
        <f>SUM(Q3:Q372)</f>
        <v>19813319.625</v>
      </c>
      <c r="R373" s="12"/>
      <c r="S373" s="20"/>
      <c r="T373" s="20"/>
      <c r="U373" s="10"/>
      <c r="V373" s="47"/>
      <c r="W373" s="47"/>
      <c r="X373" s="47"/>
      <c r="Y373" s="47"/>
      <c r="Z373" s="49"/>
      <c r="AA373" s="22"/>
    </row>
    <row r="374" spans="1:27" s="23" customFormat="1" x14ac:dyDescent="0.4">
      <c r="A374" s="17"/>
      <c r="D374" s="31"/>
      <c r="E374" s="100"/>
      <c r="F374" s="32"/>
      <c r="G374" s="32" t="s">
        <v>0</v>
      </c>
      <c r="H374" s="101">
        <v>50817300</v>
      </c>
      <c r="I374" s="20">
        <f t="shared" ref="I374:I379" si="59">+H374*7.5%</f>
        <v>3811297.5</v>
      </c>
      <c r="J374" s="20">
        <f t="shared" ref="J374:J379" si="60">+H374-I374</f>
        <v>47006002.5</v>
      </c>
      <c r="K374" s="22"/>
      <c r="L374" s="225"/>
      <c r="M374" s="22"/>
      <c r="N374" s="13"/>
      <c r="O374" s="126"/>
      <c r="P374" s="13"/>
      <c r="U374" s="33"/>
      <c r="V374" s="50"/>
      <c r="W374" s="50"/>
      <c r="X374" s="50"/>
      <c r="Y374" s="50"/>
      <c r="Z374" s="45"/>
      <c r="AA374" s="22"/>
    </row>
    <row r="375" spans="1:27" s="23" customFormat="1" x14ac:dyDescent="0.4">
      <c r="A375" s="17"/>
      <c r="D375" s="31"/>
      <c r="E375" s="100"/>
      <c r="F375" s="32"/>
      <c r="G375" s="32" t="s">
        <v>215</v>
      </c>
      <c r="H375" s="101">
        <f>+H374-H363</f>
        <v>650000</v>
      </c>
      <c r="I375" s="20">
        <f t="shared" si="59"/>
        <v>48750</v>
      </c>
      <c r="J375" s="20">
        <f t="shared" si="60"/>
        <v>601250</v>
      </c>
      <c r="K375" s="22"/>
      <c r="L375" s="225"/>
      <c r="M375" s="22"/>
      <c r="N375" s="13"/>
      <c r="O375" s="13"/>
      <c r="P375" s="13"/>
      <c r="U375" s="33"/>
      <c r="V375" s="50"/>
      <c r="W375" s="50"/>
      <c r="X375" s="50"/>
      <c r="Y375" s="50"/>
      <c r="Z375" s="45"/>
      <c r="AA375" s="22"/>
    </row>
    <row r="376" spans="1:27" x14ac:dyDescent="0.6">
      <c r="A376" s="34"/>
      <c r="G376" s="51" t="s">
        <v>121</v>
      </c>
      <c r="H376" s="15">
        <v>43772300</v>
      </c>
      <c r="I376" s="20">
        <f t="shared" si="59"/>
        <v>3282922.5</v>
      </c>
      <c r="J376" s="20">
        <f t="shared" si="60"/>
        <v>40489377.5</v>
      </c>
      <c r="M376" s="22"/>
      <c r="N376" s="13"/>
      <c r="O376" s="13"/>
      <c r="P376" s="13"/>
      <c r="Q376" s="23"/>
    </row>
    <row r="377" spans="1:27" x14ac:dyDescent="0.6">
      <c r="A377" s="34"/>
      <c r="G377" s="51" t="s">
        <v>122</v>
      </c>
      <c r="H377" s="15">
        <f>+H374-H375-H376</f>
        <v>6395000</v>
      </c>
      <c r="I377" s="20">
        <f t="shared" si="59"/>
        <v>479625</v>
      </c>
      <c r="J377" s="20">
        <f t="shared" si="60"/>
        <v>5915375</v>
      </c>
      <c r="M377" s="22"/>
      <c r="N377" s="13"/>
      <c r="O377" s="13"/>
      <c r="P377" s="13"/>
      <c r="Q377" s="23"/>
    </row>
    <row r="378" spans="1:27" x14ac:dyDescent="0.6">
      <c r="A378" s="34"/>
      <c r="G378" s="14" t="s">
        <v>123</v>
      </c>
      <c r="H378" s="15">
        <f>+H373</f>
        <v>101574600</v>
      </c>
      <c r="I378" s="20">
        <f t="shared" si="59"/>
        <v>7618095</v>
      </c>
      <c r="J378" s="20">
        <f t="shared" si="60"/>
        <v>93956505</v>
      </c>
      <c r="M378" s="22"/>
      <c r="N378" s="13"/>
      <c r="O378" s="13"/>
      <c r="P378" s="13"/>
      <c r="Q378" s="23"/>
    </row>
    <row r="379" spans="1:27" x14ac:dyDescent="0.6">
      <c r="A379" s="34"/>
      <c r="G379" s="14" t="s">
        <v>36</v>
      </c>
      <c r="H379" s="15">
        <f>+H376-H378</f>
        <v>-57802300</v>
      </c>
      <c r="I379" s="20">
        <f t="shared" si="59"/>
        <v>-4335172.5</v>
      </c>
      <c r="J379" s="20">
        <f t="shared" si="60"/>
        <v>-53467127.5</v>
      </c>
      <c r="M379" s="22"/>
      <c r="N379" s="13"/>
      <c r="O379" s="13"/>
      <c r="P379" s="13"/>
      <c r="Q379" s="23"/>
    </row>
    <row r="380" spans="1:27" x14ac:dyDescent="0.6">
      <c r="A380" s="34"/>
      <c r="H380" s="15"/>
      <c r="I380" s="15"/>
      <c r="J380" s="15"/>
      <c r="M380" s="22"/>
      <c r="N380" s="13"/>
      <c r="O380" s="13"/>
      <c r="P380" s="13"/>
      <c r="Q380" s="23"/>
    </row>
    <row r="381" spans="1:27" x14ac:dyDescent="0.6">
      <c r="A381" s="34"/>
      <c r="G381" s="14" t="s">
        <v>216</v>
      </c>
      <c r="H381" s="15">
        <v>50817300</v>
      </c>
      <c r="I381" s="15"/>
      <c r="J381" s="15"/>
      <c r="M381" s="14"/>
      <c r="N381" s="13"/>
      <c r="O381" s="13"/>
      <c r="P381" s="13"/>
      <c r="Q381" s="23"/>
      <c r="U381" s="14"/>
      <c r="V381" s="14"/>
      <c r="W381" s="14"/>
      <c r="X381" s="14"/>
      <c r="Y381" s="14"/>
      <c r="Z381" s="14"/>
    </row>
    <row r="382" spans="1:27" x14ac:dyDescent="0.6">
      <c r="A382" s="34"/>
      <c r="G382" s="68">
        <v>0.08</v>
      </c>
      <c r="H382" s="15">
        <f>+H375</f>
        <v>650000</v>
      </c>
      <c r="I382" s="15"/>
      <c r="J382" s="15"/>
      <c r="L382" s="227"/>
      <c r="M382" s="14"/>
      <c r="N382" s="13"/>
      <c r="O382" s="13"/>
      <c r="P382" s="13"/>
      <c r="Q382" s="23"/>
      <c r="U382" s="14"/>
      <c r="V382" s="14"/>
      <c r="W382" s="14"/>
      <c r="X382" s="14"/>
      <c r="Y382" s="14"/>
      <c r="Z382" s="14"/>
    </row>
    <row r="383" spans="1:27" x14ac:dyDescent="0.6">
      <c r="A383" s="34"/>
      <c r="H383" s="37">
        <f>+H381-H382</f>
        <v>50167300</v>
      </c>
      <c r="I383" s="37">
        <f>+I373+1545000</f>
        <v>9116595</v>
      </c>
      <c r="J383" s="37"/>
      <c r="M383" s="14"/>
      <c r="N383" s="13"/>
      <c r="O383" s="13"/>
      <c r="P383" s="13"/>
      <c r="Q383" s="23"/>
      <c r="U383" s="14"/>
      <c r="V383" s="14"/>
      <c r="W383" s="14"/>
      <c r="X383" s="14"/>
      <c r="Y383" s="14"/>
      <c r="Z383" s="14"/>
    </row>
    <row r="384" spans="1:27" x14ac:dyDescent="0.6">
      <c r="A384" s="34"/>
      <c r="G384" s="68" t="s">
        <v>217</v>
      </c>
      <c r="H384" s="15">
        <f>+H376</f>
        <v>43772300</v>
      </c>
      <c r="I384" s="15"/>
      <c r="J384" s="15"/>
      <c r="M384" s="14"/>
      <c r="U384" s="14"/>
      <c r="V384" s="14"/>
      <c r="W384" s="14"/>
      <c r="X384" s="14"/>
      <c r="Y384" s="14"/>
      <c r="Z384" s="14"/>
    </row>
    <row r="385" spans="2:26" x14ac:dyDescent="0.6">
      <c r="G385" s="14" t="s">
        <v>122</v>
      </c>
      <c r="H385" s="37">
        <f>+H383-H384</f>
        <v>6395000</v>
      </c>
      <c r="I385" s="37"/>
      <c r="J385" s="37"/>
      <c r="M385" s="14"/>
      <c r="U385" s="14"/>
      <c r="V385" s="14"/>
      <c r="W385" s="14"/>
      <c r="X385" s="14"/>
      <c r="Y385" s="14"/>
      <c r="Z385" s="14"/>
    </row>
    <row r="386" spans="2:26" x14ac:dyDescent="0.6">
      <c r="G386" s="14" t="s">
        <v>218</v>
      </c>
      <c r="H386" s="15">
        <v>1500000</v>
      </c>
      <c r="I386" s="15"/>
      <c r="J386" s="15"/>
      <c r="K386" s="75"/>
      <c r="M386" s="14"/>
      <c r="U386" s="14"/>
      <c r="V386" s="14"/>
      <c r="W386" s="14"/>
      <c r="X386" s="14"/>
      <c r="Y386" s="14"/>
      <c r="Z386" s="14"/>
    </row>
    <row r="387" spans="2:26" x14ac:dyDescent="0.6">
      <c r="G387" s="14" t="s">
        <v>219</v>
      </c>
      <c r="H387" s="15">
        <v>800000</v>
      </c>
      <c r="I387" s="15"/>
      <c r="J387" s="15"/>
      <c r="M387" s="13"/>
      <c r="N387" s="15"/>
      <c r="U387" s="14"/>
      <c r="V387" s="14"/>
      <c r="W387" s="14"/>
      <c r="X387" s="14"/>
      <c r="Y387" s="14"/>
      <c r="Z387" s="14"/>
    </row>
    <row r="388" spans="2:26" x14ac:dyDescent="0.6">
      <c r="G388" s="14" t="s">
        <v>220</v>
      </c>
      <c r="H388" s="40">
        <v>500000</v>
      </c>
      <c r="I388" s="40"/>
      <c r="J388" s="40"/>
      <c r="M388" s="13"/>
      <c r="N388" s="15"/>
      <c r="U388" s="14"/>
      <c r="V388" s="14"/>
      <c r="W388" s="14"/>
      <c r="X388" s="14"/>
      <c r="Y388" s="14"/>
      <c r="Z388" s="14"/>
    </row>
    <row r="389" spans="2:26" x14ac:dyDescent="0.6">
      <c r="B389" s="15"/>
      <c r="G389" s="14" t="s">
        <v>221</v>
      </c>
      <c r="H389" s="40">
        <v>500000</v>
      </c>
      <c r="I389" s="40"/>
      <c r="J389" s="40"/>
      <c r="M389" s="13"/>
      <c r="N389" s="40"/>
      <c r="U389" s="14"/>
      <c r="V389" s="14"/>
      <c r="W389" s="14"/>
      <c r="X389" s="14"/>
      <c r="Y389" s="14"/>
      <c r="Z389" s="14"/>
    </row>
    <row r="390" spans="2:26" x14ac:dyDescent="0.6">
      <c r="B390" s="40"/>
      <c r="G390" s="14" t="s">
        <v>222</v>
      </c>
      <c r="H390" s="40">
        <v>200000</v>
      </c>
      <c r="I390" s="40"/>
      <c r="J390" s="40"/>
      <c r="M390" s="13"/>
      <c r="N390" s="15"/>
      <c r="U390" s="14"/>
      <c r="V390" s="14"/>
      <c r="W390" s="14"/>
      <c r="X390" s="14"/>
      <c r="Y390" s="14"/>
      <c r="Z390" s="14"/>
    </row>
    <row r="391" spans="2:26" x14ac:dyDescent="0.6">
      <c r="B391" s="70">
        <v>15</v>
      </c>
      <c r="C391" s="40">
        <v>20912240</v>
      </c>
      <c r="G391" s="14" t="s">
        <v>223</v>
      </c>
      <c r="H391" s="40">
        <v>640000</v>
      </c>
      <c r="I391" s="40"/>
      <c r="J391" s="40"/>
      <c r="M391" s="22"/>
      <c r="U391" s="14"/>
      <c r="V391" s="14"/>
      <c r="W391" s="14"/>
      <c r="X391" s="14"/>
      <c r="Y391" s="14"/>
      <c r="Z391" s="14"/>
    </row>
    <row r="392" spans="2:26" x14ac:dyDescent="0.6">
      <c r="B392" s="70">
        <v>172</v>
      </c>
      <c r="C392" s="40">
        <v>149264000</v>
      </c>
      <c r="G392" s="14" t="s">
        <v>224</v>
      </c>
      <c r="H392" s="40">
        <v>300000</v>
      </c>
      <c r="I392" s="40"/>
      <c r="J392" s="40"/>
      <c r="M392" s="22"/>
      <c r="U392" s="14"/>
      <c r="V392" s="14"/>
      <c r="W392" s="14"/>
      <c r="X392" s="14"/>
      <c r="Y392" s="14"/>
      <c r="Z392" s="14"/>
    </row>
    <row r="393" spans="2:26" x14ac:dyDescent="0.6">
      <c r="B393" s="70">
        <v>99</v>
      </c>
      <c r="C393" s="40">
        <v>54235200</v>
      </c>
      <c r="G393" s="14" t="s">
        <v>225</v>
      </c>
      <c r="H393" s="15">
        <v>400000</v>
      </c>
      <c r="I393" s="15"/>
      <c r="J393" s="15"/>
      <c r="M393" s="22"/>
      <c r="N393" s="15"/>
      <c r="U393" s="14"/>
      <c r="V393" s="14"/>
      <c r="W393" s="14"/>
      <c r="X393" s="14"/>
      <c r="Y393" s="14"/>
      <c r="Z393" s="14"/>
    </row>
    <row r="394" spans="2:26" x14ac:dyDescent="0.6">
      <c r="B394" s="70">
        <f>SUM(B391:B393)</f>
        <v>286</v>
      </c>
      <c r="C394" s="40">
        <f>SUM(C391:C393)</f>
        <v>224411440</v>
      </c>
      <c r="G394" s="14" t="s">
        <v>226</v>
      </c>
      <c r="H394" s="15">
        <v>500000</v>
      </c>
      <c r="I394" s="15"/>
      <c r="J394" s="15"/>
    </row>
    <row r="395" spans="2:26" x14ac:dyDescent="0.6">
      <c r="G395" s="14" t="s">
        <v>227</v>
      </c>
      <c r="H395" s="15">
        <v>400000</v>
      </c>
      <c r="I395" s="15"/>
      <c r="J395" s="15"/>
    </row>
    <row r="396" spans="2:26" x14ac:dyDescent="0.6">
      <c r="G396" s="14" t="s">
        <v>61</v>
      </c>
      <c r="H396" s="15">
        <v>300000</v>
      </c>
      <c r="I396" s="15"/>
      <c r="J396" s="15"/>
    </row>
    <row r="397" spans="2:26" x14ac:dyDescent="0.6">
      <c r="G397" s="14" t="s">
        <v>228</v>
      </c>
      <c r="H397" s="15">
        <f>50000+120000+100000</f>
        <v>270000</v>
      </c>
      <c r="I397" s="15"/>
      <c r="J397" s="15"/>
    </row>
    <row r="398" spans="2:26" x14ac:dyDescent="0.6">
      <c r="G398" s="14" t="s">
        <v>229</v>
      </c>
      <c r="H398" s="15">
        <v>34580</v>
      </c>
      <c r="I398" s="15"/>
      <c r="J398" s="15"/>
    </row>
  </sheetData>
  <sheetProtection formatCells="0" formatColumns="0" formatRows="0"/>
  <mergeCells count="2">
    <mergeCell ref="K1:M1"/>
    <mergeCell ref="N1:P1"/>
  </mergeCells>
  <pageMargins left="0.51181102362204722" right="0.11811023622047245" top="0.35433070866141736" bottom="7.874015748031496E-2" header="0.11811023622047245" footer="0.11811023622047245"/>
  <pageSetup paperSize="9" scale="7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407"/>
  <sheetViews>
    <sheetView showGridLines="0" zoomScale="85" zoomScaleNormal="85" workbookViewId="0">
      <pane ySplit="3" topLeftCell="A222" activePane="bottomLeft" state="frozen"/>
      <selection pane="bottomLeft" activeCell="B246" sqref="B246"/>
    </sheetView>
  </sheetViews>
  <sheetFormatPr defaultColWidth="9.125" defaultRowHeight="21" x14ac:dyDescent="0.4"/>
  <cols>
    <col min="1" max="1" width="11" style="2" customWidth="1"/>
    <col min="2" max="2" width="18.875" style="5" bestFit="1" customWidth="1"/>
    <col min="3" max="3" width="9" style="11" bestFit="1" customWidth="1"/>
    <col min="4" max="4" width="10.875" style="2" bestFit="1" customWidth="1"/>
    <col min="5" max="5" width="44.625" style="1" customWidth="1"/>
    <col min="6" max="6" width="17.25" style="6" bestFit="1" customWidth="1"/>
    <col min="7" max="7" width="17.375" style="6" customWidth="1"/>
    <col min="8" max="8" width="18.125" style="6" customWidth="1"/>
    <col min="9" max="9" width="15.25" style="6" bestFit="1" customWidth="1"/>
    <col min="10" max="10" width="14.625" style="2" customWidth="1"/>
    <col min="11" max="11" width="14.125" style="2" bestFit="1" customWidth="1"/>
    <col min="12" max="16384" width="9.125" style="2"/>
  </cols>
  <sheetData>
    <row r="1" spans="1:18" x14ac:dyDescent="0.4">
      <c r="A1" s="145"/>
      <c r="B1" s="146"/>
      <c r="C1" s="147"/>
      <c r="D1" s="145"/>
      <c r="E1" s="148"/>
      <c r="F1" s="149" t="s">
        <v>38</v>
      </c>
      <c r="G1" s="149">
        <v>47900000</v>
      </c>
      <c r="H1" s="149"/>
      <c r="I1" s="149"/>
      <c r="J1" s="145"/>
      <c r="K1" s="145"/>
      <c r="L1" s="145"/>
      <c r="M1" s="145"/>
      <c r="N1" s="145"/>
      <c r="O1" s="145"/>
      <c r="P1" s="145"/>
      <c r="Q1" s="145"/>
      <c r="R1" s="145"/>
    </row>
    <row r="2" spans="1:18" x14ac:dyDescent="0.4">
      <c r="A2" s="145"/>
      <c r="B2" s="146"/>
      <c r="C2" s="147"/>
      <c r="D2" s="145"/>
      <c r="E2" s="148"/>
      <c r="F2" s="149" t="s">
        <v>61</v>
      </c>
      <c r="G2" s="149"/>
      <c r="H2" s="149"/>
      <c r="I2" s="149">
        <f>SUM(I4:I268)</f>
        <v>0</v>
      </c>
      <c r="J2" s="149">
        <f>SUM(I4:I141)</f>
        <v>0</v>
      </c>
      <c r="K2" s="150">
        <f>+G2-I2-J2</f>
        <v>0</v>
      </c>
      <c r="L2" s="145"/>
      <c r="M2" s="145"/>
      <c r="N2" s="145"/>
      <c r="O2" s="145"/>
      <c r="P2" s="145"/>
      <c r="Q2" s="145"/>
      <c r="R2" s="145"/>
    </row>
    <row r="3" spans="1:18" x14ac:dyDescent="0.4">
      <c r="A3" s="151" t="s">
        <v>80</v>
      </c>
      <c r="B3" s="152" t="s">
        <v>82</v>
      </c>
      <c r="C3" s="153" t="s">
        <v>81</v>
      </c>
      <c r="D3" s="151" t="s">
        <v>84</v>
      </c>
      <c r="E3" s="151" t="s">
        <v>83</v>
      </c>
      <c r="F3" s="158"/>
      <c r="G3" s="160" t="s">
        <v>125</v>
      </c>
      <c r="H3" s="161" t="s">
        <v>1709</v>
      </c>
      <c r="I3" s="159" t="s">
        <v>148</v>
      </c>
      <c r="J3" s="151" t="s">
        <v>1283</v>
      </c>
      <c r="K3" s="154"/>
      <c r="L3" s="154"/>
      <c r="M3" s="154"/>
      <c r="N3" s="154"/>
      <c r="O3" s="154"/>
      <c r="P3" s="154"/>
      <c r="Q3" s="154"/>
      <c r="R3" s="154"/>
    </row>
    <row r="4" spans="1:18" ht="18" customHeight="1" x14ac:dyDescent="0.4">
      <c r="A4" s="2" t="s">
        <v>1285</v>
      </c>
      <c r="B4" s="5">
        <v>43173</v>
      </c>
      <c r="C4" s="11" t="s">
        <v>1578</v>
      </c>
      <c r="D4" s="2" t="s">
        <v>1579</v>
      </c>
      <c r="E4" s="155" t="s">
        <v>1284</v>
      </c>
      <c r="F4" s="6">
        <v>825412.5</v>
      </c>
      <c r="G4" s="162"/>
      <c r="H4" s="163"/>
    </row>
    <row r="5" spans="1:18" ht="18" customHeight="1" x14ac:dyDescent="0.4">
      <c r="E5" s="1" t="s">
        <v>232</v>
      </c>
      <c r="G5" s="162">
        <v>155250</v>
      </c>
      <c r="H5" s="163"/>
    </row>
    <row r="6" spans="1:18" ht="18" customHeight="1" x14ac:dyDescent="0.4">
      <c r="E6" s="1" t="s">
        <v>397</v>
      </c>
      <c r="G6" s="162">
        <v>32374.999999999996</v>
      </c>
      <c r="H6" s="163"/>
    </row>
    <row r="7" spans="1:18" ht="18" customHeight="1" x14ac:dyDescent="0.4">
      <c r="E7" s="1" t="s">
        <v>203</v>
      </c>
      <c r="G7" s="162">
        <v>32374.999999999996</v>
      </c>
      <c r="H7" s="163"/>
    </row>
    <row r="8" spans="1:18" ht="18" customHeight="1" x14ac:dyDescent="0.4">
      <c r="E8" s="1" t="s">
        <v>249</v>
      </c>
      <c r="G8" s="162">
        <v>61512.499999999993</v>
      </c>
      <c r="H8" s="163"/>
    </row>
    <row r="9" spans="1:18" ht="18" customHeight="1" x14ac:dyDescent="0.4">
      <c r="E9" s="1" t="s">
        <v>252</v>
      </c>
      <c r="G9" s="162">
        <v>32374.999999999996</v>
      </c>
      <c r="H9" s="163"/>
    </row>
    <row r="10" spans="1:18" ht="18" customHeight="1" x14ac:dyDescent="0.4">
      <c r="E10" s="1" t="s">
        <v>251</v>
      </c>
      <c r="G10" s="162">
        <v>32374.999999999996</v>
      </c>
      <c r="H10" s="163"/>
    </row>
    <row r="11" spans="1:18" ht="18" customHeight="1" x14ac:dyDescent="0.4">
      <c r="E11" s="1" t="s">
        <v>424</v>
      </c>
      <c r="G11" s="162">
        <v>32374.999999999996</v>
      </c>
      <c r="H11" s="163"/>
    </row>
    <row r="12" spans="1:18" ht="18" customHeight="1" x14ac:dyDescent="0.4">
      <c r="E12" s="1" t="s">
        <v>250</v>
      </c>
      <c r="G12" s="162">
        <v>64749.999999999993</v>
      </c>
      <c r="H12" s="163"/>
    </row>
    <row r="13" spans="1:18" ht="18" customHeight="1" x14ac:dyDescent="0.4">
      <c r="E13" s="1" t="s">
        <v>248</v>
      </c>
      <c r="G13" s="162">
        <v>48562.5</v>
      </c>
      <c r="H13" s="163"/>
    </row>
    <row r="14" spans="1:18" ht="18" customHeight="1" x14ac:dyDescent="0.4">
      <c r="E14" s="1" t="s">
        <v>400</v>
      </c>
      <c r="G14" s="162">
        <v>48562.5</v>
      </c>
      <c r="H14" s="163"/>
    </row>
    <row r="15" spans="1:18" ht="18" customHeight="1" x14ac:dyDescent="0.4">
      <c r="E15" s="1" t="s">
        <v>426</v>
      </c>
      <c r="G15" s="162">
        <v>32374.999999999996</v>
      </c>
      <c r="H15" s="163"/>
    </row>
    <row r="16" spans="1:18" ht="18" customHeight="1" x14ac:dyDescent="0.4">
      <c r="E16" s="1" t="s">
        <v>279</v>
      </c>
      <c r="G16" s="162">
        <v>32374.999999999996</v>
      </c>
      <c r="H16" s="163"/>
    </row>
    <row r="17" spans="1:8" ht="18" customHeight="1" x14ac:dyDescent="0.4">
      <c r="E17" s="1" t="s">
        <v>202</v>
      </c>
      <c r="G17" s="162">
        <v>32374.999999999996</v>
      </c>
      <c r="H17" s="163"/>
    </row>
    <row r="18" spans="1:8" ht="18" customHeight="1" x14ac:dyDescent="0.4">
      <c r="E18" s="1" t="s">
        <v>275</v>
      </c>
      <c r="G18" s="162">
        <v>58274.999999999993</v>
      </c>
      <c r="H18" s="163"/>
    </row>
    <row r="19" spans="1:8" ht="18" customHeight="1" x14ac:dyDescent="0.4">
      <c r="E19" s="1" t="s">
        <v>277</v>
      </c>
      <c r="G19" s="162">
        <v>32374.999999999996</v>
      </c>
      <c r="H19" s="163"/>
    </row>
    <row r="20" spans="1:8" ht="18" customHeight="1" x14ac:dyDescent="0.4">
      <c r="E20" s="1" t="s">
        <v>274</v>
      </c>
      <c r="G20" s="162">
        <v>64749.999999999993</v>
      </c>
      <c r="H20" s="163"/>
    </row>
    <row r="21" spans="1:8" ht="18" customHeight="1" x14ac:dyDescent="0.4">
      <c r="E21" s="1" t="s">
        <v>278</v>
      </c>
      <c r="G21" s="162">
        <v>32375</v>
      </c>
      <c r="H21" s="163"/>
    </row>
    <row r="22" spans="1:8" ht="18" customHeight="1" x14ac:dyDescent="0.4">
      <c r="A22" s="2" t="s">
        <v>1286</v>
      </c>
      <c r="B22" s="5">
        <v>43173</v>
      </c>
      <c r="C22" s="11" t="s">
        <v>1525</v>
      </c>
      <c r="D22" s="2" t="s">
        <v>1526</v>
      </c>
      <c r="E22" s="156" t="s">
        <v>1287</v>
      </c>
      <c r="F22" s="6">
        <v>468531.25</v>
      </c>
      <c r="G22" s="162"/>
      <c r="H22" s="163"/>
    </row>
    <row r="23" spans="1:8" ht="18" customHeight="1" x14ac:dyDescent="0.4">
      <c r="E23" s="1" t="s">
        <v>232</v>
      </c>
      <c r="G23" s="162">
        <v>88125</v>
      </c>
      <c r="H23" s="163"/>
    </row>
    <row r="24" spans="1:8" ht="18" customHeight="1" x14ac:dyDescent="0.4">
      <c r="E24" s="1" t="s">
        <v>416</v>
      </c>
      <c r="G24" s="162">
        <v>32374.999999999996</v>
      </c>
      <c r="H24" s="163"/>
    </row>
    <row r="25" spans="1:8" ht="18" customHeight="1" x14ac:dyDescent="0.4">
      <c r="E25" s="1" t="s">
        <v>406</v>
      </c>
      <c r="G25" s="162">
        <v>32374.999999999996</v>
      </c>
      <c r="H25" s="163"/>
    </row>
    <row r="26" spans="1:8" ht="18" customHeight="1" x14ac:dyDescent="0.4">
      <c r="E26" s="1" t="s">
        <v>271</v>
      </c>
      <c r="G26" s="162">
        <v>32374.999999999996</v>
      </c>
      <c r="H26" s="163"/>
    </row>
    <row r="27" spans="1:8" ht="18" customHeight="1" x14ac:dyDescent="0.4">
      <c r="E27" s="1" t="s">
        <v>268</v>
      </c>
      <c r="G27" s="162">
        <v>32374.999999999996</v>
      </c>
      <c r="H27" s="163"/>
    </row>
    <row r="28" spans="1:8" ht="18" customHeight="1" x14ac:dyDescent="0.4">
      <c r="E28" s="1" t="s">
        <v>267</v>
      </c>
      <c r="G28" s="162">
        <v>32374.999999999996</v>
      </c>
      <c r="H28" s="163"/>
    </row>
    <row r="29" spans="1:8" ht="18" customHeight="1" x14ac:dyDescent="0.4">
      <c r="E29" s="1" t="s">
        <v>266</v>
      </c>
      <c r="G29" s="162">
        <v>32374.999999999996</v>
      </c>
      <c r="H29" s="163"/>
    </row>
    <row r="30" spans="1:8" ht="18" customHeight="1" x14ac:dyDescent="0.4">
      <c r="E30" s="1" t="s">
        <v>273</v>
      </c>
      <c r="G30" s="162">
        <v>64749.999999999993</v>
      </c>
      <c r="H30" s="163"/>
    </row>
    <row r="31" spans="1:8" ht="18" customHeight="1" x14ac:dyDescent="0.4">
      <c r="E31" s="1" t="s">
        <v>270</v>
      </c>
      <c r="G31" s="162">
        <v>32374.999999999996</v>
      </c>
      <c r="H31" s="163"/>
    </row>
    <row r="32" spans="1:8" ht="18" customHeight="1" x14ac:dyDescent="0.4">
      <c r="E32" s="1" t="s">
        <v>265</v>
      </c>
      <c r="G32" s="162">
        <v>32374.999999999996</v>
      </c>
      <c r="H32" s="163"/>
    </row>
    <row r="33" spans="1:8" ht="18" customHeight="1" x14ac:dyDescent="0.4">
      <c r="E33" s="1" t="s">
        <v>269</v>
      </c>
      <c r="G33" s="162">
        <v>32374.999999999996</v>
      </c>
      <c r="H33" s="163"/>
    </row>
    <row r="34" spans="1:8" ht="18" customHeight="1" x14ac:dyDescent="0.4">
      <c r="E34" s="1" t="s">
        <v>272</v>
      </c>
      <c r="G34" s="162">
        <v>24281.25</v>
      </c>
      <c r="H34" s="163"/>
    </row>
    <row r="35" spans="1:8" ht="18" customHeight="1" x14ac:dyDescent="0.4">
      <c r="A35" s="2" t="s">
        <v>1288</v>
      </c>
      <c r="B35" s="5">
        <v>43173</v>
      </c>
      <c r="C35" s="11" t="s">
        <v>1593</v>
      </c>
      <c r="D35" s="2" t="s">
        <v>1579</v>
      </c>
      <c r="E35" s="156" t="s">
        <v>1289</v>
      </c>
      <c r="F35" s="6">
        <v>725725</v>
      </c>
      <c r="G35" s="162"/>
      <c r="H35" s="163"/>
    </row>
    <row r="36" spans="1:8" ht="18" customHeight="1" x14ac:dyDescent="0.4">
      <c r="E36" s="1" t="s">
        <v>232</v>
      </c>
      <c r="G36" s="162">
        <v>136500</v>
      </c>
      <c r="H36" s="163"/>
    </row>
    <row r="37" spans="1:8" ht="18" customHeight="1" x14ac:dyDescent="0.4">
      <c r="E37" s="1" t="s">
        <v>282</v>
      </c>
      <c r="G37" s="162">
        <v>58274.999999999993</v>
      </c>
      <c r="H37" s="163"/>
    </row>
    <row r="38" spans="1:8" ht="18" customHeight="1" x14ac:dyDescent="0.4">
      <c r="E38" s="1" t="s">
        <v>410</v>
      </c>
      <c r="G38" s="162">
        <v>55037.5</v>
      </c>
      <c r="H38" s="163"/>
    </row>
    <row r="39" spans="1:8" ht="18" customHeight="1" x14ac:dyDescent="0.4">
      <c r="E39" s="1" t="s">
        <v>90</v>
      </c>
      <c r="G39" s="162">
        <v>64749.999999999993</v>
      </c>
      <c r="H39" s="163"/>
    </row>
    <row r="40" spans="1:8" ht="18" customHeight="1" x14ac:dyDescent="0.4">
      <c r="E40" s="1" t="s">
        <v>280</v>
      </c>
      <c r="G40" s="162">
        <v>51800</v>
      </c>
      <c r="H40" s="163"/>
    </row>
    <row r="41" spans="1:8" ht="18" customHeight="1" x14ac:dyDescent="0.4">
      <c r="E41" s="1" t="s">
        <v>379</v>
      </c>
      <c r="G41" s="162">
        <v>64749.999999999993</v>
      </c>
      <c r="H41" s="163"/>
    </row>
    <row r="42" spans="1:8" ht="18" customHeight="1" x14ac:dyDescent="0.4">
      <c r="E42" s="1" t="s">
        <v>124</v>
      </c>
      <c r="G42" s="162">
        <v>55037.5</v>
      </c>
      <c r="H42" s="163"/>
    </row>
    <row r="43" spans="1:8" ht="18" customHeight="1" x14ac:dyDescent="0.4">
      <c r="E43" s="1" t="s">
        <v>281</v>
      </c>
      <c r="G43" s="162">
        <v>58274.999999999993</v>
      </c>
      <c r="H43" s="163"/>
    </row>
    <row r="44" spans="1:8" ht="18" customHeight="1" x14ac:dyDescent="0.4">
      <c r="E44" s="1" t="s">
        <v>73</v>
      </c>
      <c r="G44" s="162">
        <v>58274.999999999993</v>
      </c>
      <c r="H44" s="163"/>
    </row>
    <row r="45" spans="1:8" ht="18" customHeight="1" x14ac:dyDescent="0.4">
      <c r="E45" s="1" t="s">
        <v>208</v>
      </c>
      <c r="G45" s="162">
        <v>58274.999999999993</v>
      </c>
      <c r="H45" s="163"/>
    </row>
    <row r="46" spans="1:8" ht="18" customHeight="1" x14ac:dyDescent="0.4">
      <c r="E46" s="1" t="s">
        <v>380</v>
      </c>
      <c r="G46" s="162">
        <v>64749.999999999993</v>
      </c>
      <c r="H46" s="163"/>
    </row>
    <row r="47" spans="1:8" ht="18" customHeight="1" x14ac:dyDescent="0.4">
      <c r="A47" s="2" t="s">
        <v>1530</v>
      </c>
      <c r="B47" s="5">
        <v>43173</v>
      </c>
      <c r="C47" s="11" t="s">
        <v>1531</v>
      </c>
      <c r="D47" s="2" t="s">
        <v>1532</v>
      </c>
      <c r="E47" s="156" t="s">
        <v>1332</v>
      </c>
      <c r="F47" s="6">
        <v>853325</v>
      </c>
      <c r="G47" s="162"/>
      <c r="H47" s="163"/>
    </row>
    <row r="48" spans="1:8" ht="18" customHeight="1" x14ac:dyDescent="0.4">
      <c r="E48" s="1" t="s">
        <v>232</v>
      </c>
      <c r="G48" s="162">
        <v>160500</v>
      </c>
      <c r="H48" s="163"/>
    </row>
    <row r="49" spans="1:8" ht="18" customHeight="1" x14ac:dyDescent="0.4">
      <c r="E49" s="1" t="s">
        <v>240</v>
      </c>
      <c r="G49" s="162">
        <v>58274.999999999993</v>
      </c>
      <c r="H49" s="163"/>
    </row>
    <row r="50" spans="1:8" ht="18" customHeight="1" x14ac:dyDescent="0.4">
      <c r="E50" s="1" t="s">
        <v>244</v>
      </c>
      <c r="G50" s="162">
        <v>32374.999999999996</v>
      </c>
      <c r="H50" s="163"/>
    </row>
    <row r="51" spans="1:8" ht="18" customHeight="1" x14ac:dyDescent="0.4">
      <c r="E51" s="1" t="s">
        <v>241</v>
      </c>
      <c r="G51" s="162">
        <v>32374.999999999996</v>
      </c>
      <c r="H51" s="163"/>
    </row>
    <row r="52" spans="1:8" ht="18" customHeight="1" x14ac:dyDescent="0.4">
      <c r="E52" s="1" t="s">
        <v>415</v>
      </c>
      <c r="G52" s="162">
        <v>32374.999999999996</v>
      </c>
      <c r="H52" s="163"/>
    </row>
    <row r="53" spans="1:8" ht="18" customHeight="1" x14ac:dyDescent="0.4">
      <c r="E53" s="1" t="s">
        <v>418</v>
      </c>
      <c r="G53" s="162">
        <v>32374.999999999996</v>
      </c>
      <c r="H53" s="163"/>
    </row>
    <row r="54" spans="1:8" ht="18" customHeight="1" x14ac:dyDescent="0.4">
      <c r="E54" s="1" t="s">
        <v>235</v>
      </c>
      <c r="G54" s="162">
        <v>58274.999999999993</v>
      </c>
      <c r="H54" s="163"/>
    </row>
    <row r="55" spans="1:8" ht="18" customHeight="1" x14ac:dyDescent="0.4">
      <c r="E55" s="1" t="s">
        <v>234</v>
      </c>
      <c r="G55" s="162">
        <v>58274.999999999993</v>
      </c>
      <c r="H55" s="163"/>
    </row>
    <row r="56" spans="1:8" ht="18" customHeight="1" x14ac:dyDescent="0.4">
      <c r="E56" s="1" t="s">
        <v>246</v>
      </c>
      <c r="G56" s="162">
        <v>32374.999999999996</v>
      </c>
      <c r="H56" s="163"/>
    </row>
    <row r="57" spans="1:8" ht="18" customHeight="1" x14ac:dyDescent="0.4">
      <c r="E57" s="1" t="s">
        <v>247</v>
      </c>
      <c r="G57" s="162">
        <v>32374.999999999996</v>
      </c>
      <c r="H57" s="163"/>
    </row>
    <row r="58" spans="1:8" ht="18" customHeight="1" x14ac:dyDescent="0.4">
      <c r="E58" s="1" t="s">
        <v>420</v>
      </c>
      <c r="G58" s="162">
        <v>32374.999999999996</v>
      </c>
      <c r="H58" s="163"/>
    </row>
    <row r="59" spans="1:8" ht="18" customHeight="1" x14ac:dyDescent="0.4">
      <c r="E59" s="1" t="s">
        <v>236</v>
      </c>
      <c r="G59" s="162">
        <v>58274.999999999993</v>
      </c>
      <c r="H59" s="163"/>
    </row>
    <row r="60" spans="1:8" ht="18" customHeight="1" x14ac:dyDescent="0.4">
      <c r="E60" s="1" t="s">
        <v>239</v>
      </c>
      <c r="G60" s="162">
        <v>58274.999999999993</v>
      </c>
      <c r="H60" s="163"/>
    </row>
    <row r="61" spans="1:8" ht="18" customHeight="1" x14ac:dyDescent="0.4">
      <c r="E61" s="1" t="s">
        <v>237</v>
      </c>
      <c r="G61" s="162">
        <v>58274.999999999993</v>
      </c>
      <c r="H61" s="163"/>
    </row>
    <row r="62" spans="1:8" ht="18" customHeight="1" x14ac:dyDescent="0.4">
      <c r="E62" s="1" t="s">
        <v>238</v>
      </c>
      <c r="G62" s="162">
        <v>58274.999999999993</v>
      </c>
      <c r="H62" s="163"/>
    </row>
    <row r="63" spans="1:8" ht="18" customHeight="1" x14ac:dyDescent="0.4">
      <c r="E63" s="1" t="s">
        <v>233</v>
      </c>
      <c r="G63" s="162">
        <v>58274.999999999993</v>
      </c>
      <c r="H63" s="163"/>
    </row>
    <row r="64" spans="1:8" ht="18" customHeight="1" x14ac:dyDescent="0.4">
      <c r="A64" s="2" t="s">
        <v>1527</v>
      </c>
      <c r="B64" s="5">
        <v>43173</v>
      </c>
      <c r="C64" s="11" t="s">
        <v>1528</v>
      </c>
      <c r="D64" s="2" t="s">
        <v>1529</v>
      </c>
      <c r="E64" s="156" t="s">
        <v>1289</v>
      </c>
      <c r="F64" s="6">
        <v>522362.5</v>
      </c>
      <c r="G64" s="162"/>
      <c r="H64" s="163"/>
    </row>
    <row r="65" spans="1:8" ht="18" customHeight="1" x14ac:dyDescent="0.4">
      <c r="E65" s="1" t="s">
        <v>232</v>
      </c>
      <c r="G65" s="162">
        <v>98250</v>
      </c>
      <c r="H65" s="163"/>
    </row>
    <row r="66" spans="1:8" ht="18" customHeight="1" x14ac:dyDescent="0.4">
      <c r="E66" s="1" t="s">
        <v>288</v>
      </c>
      <c r="G66" s="162">
        <v>32374.999999999996</v>
      </c>
      <c r="H66" s="163"/>
    </row>
    <row r="67" spans="1:8" ht="18" customHeight="1" x14ac:dyDescent="0.4">
      <c r="E67" s="1" t="s">
        <v>287</v>
      </c>
      <c r="G67" s="162">
        <v>32374.999999999996</v>
      </c>
      <c r="H67" s="163"/>
    </row>
    <row r="68" spans="1:8" ht="18" customHeight="1" x14ac:dyDescent="0.4">
      <c r="E68" s="1" t="s">
        <v>290</v>
      </c>
      <c r="G68" s="162">
        <v>32374.999999999996</v>
      </c>
      <c r="H68" s="163"/>
    </row>
    <row r="69" spans="1:8" ht="18" customHeight="1" x14ac:dyDescent="0.4">
      <c r="E69" s="1" t="s">
        <v>289</v>
      </c>
      <c r="G69" s="162">
        <v>32374.999999999996</v>
      </c>
      <c r="H69" s="163"/>
    </row>
    <row r="70" spans="1:8" ht="18" customHeight="1" x14ac:dyDescent="0.4">
      <c r="E70" s="1" t="s">
        <v>283</v>
      </c>
      <c r="G70" s="162">
        <v>58274.999999999993</v>
      </c>
      <c r="H70" s="163"/>
    </row>
    <row r="71" spans="1:8" ht="18" customHeight="1" x14ac:dyDescent="0.4">
      <c r="E71" s="1" t="s">
        <v>285</v>
      </c>
      <c r="G71" s="162">
        <v>48562.5</v>
      </c>
      <c r="H71" s="163"/>
    </row>
    <row r="72" spans="1:8" ht="18" customHeight="1" x14ac:dyDescent="0.4">
      <c r="E72" s="1" t="s">
        <v>205</v>
      </c>
      <c r="G72" s="162">
        <v>48562.5</v>
      </c>
      <c r="H72" s="163"/>
    </row>
    <row r="73" spans="1:8" ht="18" customHeight="1" x14ac:dyDescent="0.4">
      <c r="E73" s="1" t="s">
        <v>204</v>
      </c>
      <c r="G73" s="162">
        <v>48562.5</v>
      </c>
      <c r="H73" s="163"/>
    </row>
    <row r="74" spans="1:8" ht="18" customHeight="1" x14ac:dyDescent="0.4">
      <c r="E74" s="1" t="s">
        <v>402</v>
      </c>
      <c r="G74" s="162">
        <v>48562.5</v>
      </c>
      <c r="H74" s="163"/>
    </row>
    <row r="75" spans="1:8" ht="18" customHeight="1" x14ac:dyDescent="0.4">
      <c r="E75" s="1" t="s">
        <v>284</v>
      </c>
      <c r="G75" s="162">
        <v>42087.5</v>
      </c>
      <c r="H75" s="163"/>
    </row>
    <row r="76" spans="1:8" ht="18" customHeight="1" x14ac:dyDescent="0.4">
      <c r="A76" s="2" t="s">
        <v>1533</v>
      </c>
      <c r="B76" s="5">
        <v>43173</v>
      </c>
      <c r="C76" s="11" t="s">
        <v>1534</v>
      </c>
      <c r="D76" s="2" t="s">
        <v>1535</v>
      </c>
      <c r="E76" s="156" t="s">
        <v>1536</v>
      </c>
      <c r="F76" s="6">
        <v>701800</v>
      </c>
      <c r="G76" s="162"/>
      <c r="H76" s="163"/>
    </row>
    <row r="77" spans="1:8" ht="18" customHeight="1" x14ac:dyDescent="0.4">
      <c r="E77" s="1" t="s">
        <v>232</v>
      </c>
      <c r="G77" s="162">
        <v>132000</v>
      </c>
      <c r="H77" s="163"/>
    </row>
    <row r="78" spans="1:8" ht="18" customHeight="1" x14ac:dyDescent="0.4">
      <c r="E78" s="1" t="s">
        <v>257</v>
      </c>
      <c r="G78" s="162">
        <v>58274.999999999993</v>
      </c>
      <c r="H78" s="163"/>
    </row>
    <row r="79" spans="1:8" ht="18" customHeight="1" x14ac:dyDescent="0.4">
      <c r="E79" s="1" t="s">
        <v>261</v>
      </c>
      <c r="G79" s="162">
        <v>32374.999999999996</v>
      </c>
      <c r="H79" s="163"/>
    </row>
    <row r="80" spans="1:8" ht="18" customHeight="1" x14ac:dyDescent="0.4">
      <c r="E80" s="1" t="s">
        <v>263</v>
      </c>
      <c r="G80" s="162">
        <v>32374.999999999996</v>
      </c>
      <c r="H80" s="163"/>
    </row>
    <row r="81" spans="1:8" ht="18" customHeight="1" x14ac:dyDescent="0.4">
      <c r="E81" s="1" t="s">
        <v>260</v>
      </c>
      <c r="G81" s="162">
        <v>32374.999999999996</v>
      </c>
      <c r="H81" s="163"/>
    </row>
    <row r="82" spans="1:8" ht="18" customHeight="1" x14ac:dyDescent="0.4">
      <c r="E82" s="1" t="s">
        <v>262</v>
      </c>
      <c r="G82" s="162">
        <v>32374.999999999996</v>
      </c>
      <c r="H82" s="163"/>
    </row>
    <row r="83" spans="1:8" ht="18" customHeight="1" x14ac:dyDescent="0.4">
      <c r="E83" s="1" t="s">
        <v>258</v>
      </c>
      <c r="G83" s="162">
        <v>51800</v>
      </c>
      <c r="H83" s="163"/>
    </row>
    <row r="84" spans="1:8" ht="18" customHeight="1" x14ac:dyDescent="0.4">
      <c r="E84" s="1" t="s">
        <v>256</v>
      </c>
      <c r="G84" s="162">
        <v>58274.999999999993</v>
      </c>
      <c r="H84" s="163"/>
    </row>
    <row r="85" spans="1:8" ht="18" customHeight="1" x14ac:dyDescent="0.4">
      <c r="E85" s="1" t="s">
        <v>255</v>
      </c>
      <c r="G85" s="162">
        <v>58274.999999999993</v>
      </c>
      <c r="H85" s="163"/>
    </row>
    <row r="86" spans="1:8" ht="18" customHeight="1" x14ac:dyDescent="0.4">
      <c r="E86" s="1" t="s">
        <v>254</v>
      </c>
      <c r="G86" s="162">
        <v>58274.999999999993</v>
      </c>
      <c r="H86" s="163"/>
    </row>
    <row r="87" spans="1:8" ht="18" customHeight="1" x14ac:dyDescent="0.4">
      <c r="E87" s="1" t="s">
        <v>264</v>
      </c>
      <c r="G87" s="162">
        <v>32374.999999999996</v>
      </c>
      <c r="H87" s="163"/>
    </row>
    <row r="88" spans="1:8" ht="18" customHeight="1" x14ac:dyDescent="0.4">
      <c r="E88" s="1" t="s">
        <v>253</v>
      </c>
      <c r="G88" s="162">
        <v>58274.999999999993</v>
      </c>
      <c r="H88" s="163"/>
    </row>
    <row r="89" spans="1:8" ht="18" customHeight="1" x14ac:dyDescent="0.4">
      <c r="E89" s="1" t="s">
        <v>259</v>
      </c>
      <c r="G89" s="162">
        <v>32374.999999999996</v>
      </c>
      <c r="H89" s="163"/>
    </row>
    <row r="90" spans="1:8" ht="18" customHeight="1" x14ac:dyDescent="0.4">
      <c r="E90" s="1" t="s">
        <v>403</v>
      </c>
      <c r="G90" s="162">
        <v>32374.999999999996</v>
      </c>
      <c r="H90" s="163"/>
    </row>
    <row r="91" spans="1:8" ht="18" customHeight="1" x14ac:dyDescent="0.4">
      <c r="A91" s="2" t="s">
        <v>1537</v>
      </c>
      <c r="B91" s="5">
        <v>43173</v>
      </c>
      <c r="C91" s="11" t="s">
        <v>1538</v>
      </c>
      <c r="D91" s="2" t="s">
        <v>1539</v>
      </c>
      <c r="E91" s="156" t="s">
        <v>1284</v>
      </c>
      <c r="F91" s="6">
        <v>847343.75</v>
      </c>
      <c r="G91" s="162"/>
      <c r="H91" s="163"/>
    </row>
    <row r="92" spans="1:8" ht="18" customHeight="1" x14ac:dyDescent="0.4">
      <c r="E92" s="1" t="s">
        <v>232</v>
      </c>
      <c r="G92" s="162">
        <v>159375</v>
      </c>
      <c r="H92" s="163"/>
    </row>
    <row r="93" spans="1:8" ht="18" customHeight="1" x14ac:dyDescent="0.4">
      <c r="E93" s="1" t="s">
        <v>435</v>
      </c>
      <c r="G93" s="162">
        <v>32374.999999999996</v>
      </c>
      <c r="H93" s="163"/>
    </row>
    <row r="94" spans="1:8" ht="18" customHeight="1" x14ac:dyDescent="0.4">
      <c r="E94" s="1" t="s">
        <v>433</v>
      </c>
      <c r="G94" s="162">
        <v>58274.999999999993</v>
      </c>
      <c r="H94" s="163"/>
    </row>
    <row r="95" spans="1:8" ht="18" customHeight="1" x14ac:dyDescent="0.4">
      <c r="E95" s="1" t="s">
        <v>518</v>
      </c>
      <c r="G95" s="162">
        <v>32374.999999999996</v>
      </c>
      <c r="H95" s="163"/>
    </row>
    <row r="96" spans="1:8" ht="18" customHeight="1" x14ac:dyDescent="0.4">
      <c r="E96" s="1" t="s">
        <v>181</v>
      </c>
      <c r="G96" s="162">
        <v>58274.999999999993</v>
      </c>
      <c r="H96" s="163"/>
    </row>
    <row r="97" spans="1:8" ht="18" customHeight="1" x14ac:dyDescent="0.4">
      <c r="E97" s="1" t="s">
        <v>432</v>
      </c>
      <c r="G97" s="162">
        <v>58274.999999999993</v>
      </c>
      <c r="H97" s="163"/>
    </row>
    <row r="98" spans="1:8" ht="18" customHeight="1" x14ac:dyDescent="0.4">
      <c r="E98" s="1" t="s">
        <v>136</v>
      </c>
      <c r="G98" s="162">
        <v>58274.999999999993</v>
      </c>
      <c r="H98" s="163"/>
    </row>
    <row r="99" spans="1:8" ht="18" customHeight="1" x14ac:dyDescent="0.4">
      <c r="E99" s="1" t="s">
        <v>824</v>
      </c>
      <c r="G99" s="162">
        <v>58274.999999999993</v>
      </c>
      <c r="H99" s="163"/>
    </row>
    <row r="100" spans="1:8" ht="18" customHeight="1" x14ac:dyDescent="0.4">
      <c r="E100" s="1" t="s">
        <v>437</v>
      </c>
      <c r="G100" s="162">
        <v>24281.25</v>
      </c>
      <c r="H100" s="163"/>
    </row>
    <row r="101" spans="1:8" ht="18" customHeight="1" x14ac:dyDescent="0.4">
      <c r="E101" s="1" t="s">
        <v>185</v>
      </c>
      <c r="G101" s="162">
        <v>48562.5</v>
      </c>
      <c r="H101" s="163"/>
    </row>
    <row r="102" spans="1:8" ht="18" customHeight="1" x14ac:dyDescent="0.4">
      <c r="E102" s="1" t="s">
        <v>522</v>
      </c>
      <c r="G102" s="162">
        <v>32374.999999999996</v>
      </c>
      <c r="H102" s="163"/>
    </row>
    <row r="103" spans="1:8" ht="18" customHeight="1" x14ac:dyDescent="0.4">
      <c r="E103" s="1" t="s">
        <v>440</v>
      </c>
      <c r="G103" s="162">
        <v>32374.999999999996</v>
      </c>
      <c r="H103" s="163"/>
    </row>
    <row r="104" spans="1:8" ht="18" customHeight="1" x14ac:dyDescent="0.4">
      <c r="E104" s="1" t="s">
        <v>143</v>
      </c>
      <c r="G104" s="162">
        <v>48562.5</v>
      </c>
      <c r="H104" s="163"/>
    </row>
    <row r="105" spans="1:8" ht="18" customHeight="1" x14ac:dyDescent="0.4">
      <c r="E105" s="1" t="s">
        <v>439</v>
      </c>
      <c r="G105" s="162">
        <v>32374.999999999996</v>
      </c>
      <c r="H105" s="163"/>
    </row>
    <row r="106" spans="1:8" ht="18" customHeight="1" x14ac:dyDescent="0.4">
      <c r="E106" s="1" t="s">
        <v>514</v>
      </c>
      <c r="G106" s="162">
        <v>32374.999999999996</v>
      </c>
      <c r="H106" s="163"/>
    </row>
    <row r="107" spans="1:8" ht="18" customHeight="1" x14ac:dyDescent="0.4">
      <c r="E107" s="1" t="s">
        <v>520</v>
      </c>
      <c r="G107" s="162">
        <v>32374.999999999996</v>
      </c>
      <c r="H107" s="163"/>
    </row>
    <row r="108" spans="1:8" ht="18" customHeight="1" x14ac:dyDescent="0.4">
      <c r="E108" s="1" t="s">
        <v>438</v>
      </c>
      <c r="G108" s="162">
        <v>48562.5</v>
      </c>
      <c r="H108" s="163"/>
    </row>
    <row r="109" spans="1:8" ht="18" customHeight="1" x14ac:dyDescent="0.4">
      <c r="A109" s="2" t="s">
        <v>1540</v>
      </c>
      <c r="B109" s="5">
        <v>43173</v>
      </c>
      <c r="C109" s="11" t="s">
        <v>1541</v>
      </c>
      <c r="D109" s="2" t="s">
        <v>1542</v>
      </c>
      <c r="E109" s="156" t="s">
        <v>1536</v>
      </c>
      <c r="F109" s="6">
        <v>865387.5</v>
      </c>
      <c r="G109" s="162"/>
      <c r="H109" s="163"/>
    </row>
    <row r="110" spans="1:8" ht="18" customHeight="1" x14ac:dyDescent="0.4">
      <c r="E110" s="1" t="s">
        <v>232</v>
      </c>
      <c r="G110" s="162">
        <v>162750</v>
      </c>
      <c r="H110" s="163"/>
    </row>
    <row r="111" spans="1:8" ht="18" customHeight="1" x14ac:dyDescent="0.4">
      <c r="E111" s="1" t="s">
        <v>536</v>
      </c>
      <c r="G111" s="162">
        <v>48562.5</v>
      </c>
      <c r="H111" s="163"/>
    </row>
    <row r="112" spans="1:8" ht="18" customHeight="1" x14ac:dyDescent="0.4">
      <c r="E112" s="1" t="s">
        <v>93</v>
      </c>
      <c r="G112" s="162">
        <v>58274.999999999993</v>
      </c>
      <c r="H112" s="163"/>
    </row>
    <row r="113" spans="1:8" ht="18" customHeight="1" x14ac:dyDescent="0.4">
      <c r="E113" s="1" t="s">
        <v>93</v>
      </c>
      <c r="G113" s="162">
        <v>64749.999999999993</v>
      </c>
      <c r="H113" s="163"/>
    </row>
    <row r="114" spans="1:8" ht="18" customHeight="1" x14ac:dyDescent="0.4">
      <c r="E114" s="1" t="s">
        <v>91</v>
      </c>
      <c r="G114" s="162">
        <v>48562.5</v>
      </c>
      <c r="H114" s="163"/>
    </row>
    <row r="115" spans="1:8" ht="18" customHeight="1" x14ac:dyDescent="0.4">
      <c r="E115" s="1" t="s">
        <v>131</v>
      </c>
      <c r="G115" s="162">
        <v>48562.5</v>
      </c>
      <c r="H115" s="163"/>
    </row>
    <row r="116" spans="1:8" ht="18" customHeight="1" x14ac:dyDescent="0.4">
      <c r="E116" s="1" t="s">
        <v>538</v>
      </c>
      <c r="G116" s="162">
        <v>48562.5</v>
      </c>
      <c r="H116" s="163"/>
    </row>
    <row r="117" spans="1:8" ht="18" customHeight="1" x14ac:dyDescent="0.4">
      <c r="E117" s="1" t="s">
        <v>534</v>
      </c>
      <c r="G117" s="162">
        <v>58274.999999999993</v>
      </c>
      <c r="H117" s="163"/>
    </row>
    <row r="118" spans="1:8" ht="18" customHeight="1" x14ac:dyDescent="0.4">
      <c r="E118" s="1" t="s">
        <v>428</v>
      </c>
      <c r="G118" s="162">
        <v>58274.999999999993</v>
      </c>
      <c r="H118" s="163"/>
    </row>
    <row r="119" spans="1:8" ht="18" customHeight="1" x14ac:dyDescent="0.4">
      <c r="E119" s="1" t="s">
        <v>431</v>
      </c>
      <c r="G119" s="162">
        <v>48562.5</v>
      </c>
      <c r="H119" s="163"/>
    </row>
    <row r="120" spans="1:8" ht="18" customHeight="1" x14ac:dyDescent="0.4">
      <c r="E120" s="1" t="s">
        <v>429</v>
      </c>
      <c r="G120" s="162">
        <v>58274.999999999993</v>
      </c>
      <c r="H120" s="163"/>
    </row>
    <row r="121" spans="1:8" ht="18" customHeight="1" x14ac:dyDescent="0.4">
      <c r="E121" s="1" t="s">
        <v>186</v>
      </c>
      <c r="G121" s="162">
        <v>48562.5</v>
      </c>
      <c r="H121" s="163"/>
    </row>
    <row r="122" spans="1:8" ht="18" customHeight="1" x14ac:dyDescent="0.4">
      <c r="E122" s="1" t="s">
        <v>533</v>
      </c>
      <c r="G122" s="162">
        <v>32374.999999999996</v>
      </c>
      <c r="H122" s="163"/>
    </row>
    <row r="123" spans="1:8" ht="18" customHeight="1" x14ac:dyDescent="0.4">
      <c r="E123" s="1" t="s">
        <v>91</v>
      </c>
      <c r="G123" s="162">
        <v>80937.5</v>
      </c>
      <c r="H123" s="163"/>
    </row>
    <row r="124" spans="1:8" ht="18" customHeight="1" x14ac:dyDescent="0.4">
      <c r="A124" s="2" t="s">
        <v>1543</v>
      </c>
      <c r="B124" s="5">
        <v>43173</v>
      </c>
      <c r="C124" s="11" t="s">
        <v>1544</v>
      </c>
      <c r="D124" s="2" t="s">
        <v>1545</v>
      </c>
      <c r="E124" s="157" t="s">
        <v>1332</v>
      </c>
      <c r="F124" s="6">
        <v>853325</v>
      </c>
      <c r="G124" s="162"/>
      <c r="H124" s="163"/>
    </row>
    <row r="125" spans="1:8" ht="18" customHeight="1" x14ac:dyDescent="0.4">
      <c r="E125" s="1" t="s">
        <v>232</v>
      </c>
      <c r="G125" s="162">
        <v>160500</v>
      </c>
      <c r="H125" s="163"/>
    </row>
    <row r="126" spans="1:8" ht="18" customHeight="1" x14ac:dyDescent="0.4">
      <c r="E126" s="1" t="s">
        <v>443</v>
      </c>
      <c r="G126" s="162">
        <v>64749.999999999993</v>
      </c>
      <c r="H126" s="163"/>
    </row>
    <row r="127" spans="1:8" ht="18" customHeight="1" x14ac:dyDescent="0.4">
      <c r="E127" s="1" t="s">
        <v>444</v>
      </c>
      <c r="G127" s="162">
        <v>32374.999999999996</v>
      </c>
      <c r="H127" s="163"/>
    </row>
    <row r="128" spans="1:8" ht="18" customHeight="1" x14ac:dyDescent="0.4">
      <c r="E128" s="1" t="s">
        <v>106</v>
      </c>
      <c r="G128" s="162">
        <v>64749.999999999993</v>
      </c>
      <c r="H128" s="163"/>
    </row>
    <row r="129" spans="1:8" ht="18" customHeight="1" x14ac:dyDescent="0.4">
      <c r="E129" s="1" t="s">
        <v>441</v>
      </c>
      <c r="G129" s="162">
        <v>64749.999999999993</v>
      </c>
      <c r="H129" s="163"/>
    </row>
    <row r="130" spans="1:8" ht="18" customHeight="1" x14ac:dyDescent="0.4">
      <c r="E130" s="1" t="s">
        <v>442</v>
      </c>
      <c r="G130" s="162">
        <v>32374.999999999996</v>
      </c>
      <c r="H130" s="163"/>
    </row>
    <row r="131" spans="1:8" ht="18" customHeight="1" x14ac:dyDescent="0.4">
      <c r="E131" s="1" t="s">
        <v>524</v>
      </c>
      <c r="G131" s="162">
        <v>58274.999999999993</v>
      </c>
      <c r="H131" s="163"/>
    </row>
    <row r="132" spans="1:8" ht="18" customHeight="1" x14ac:dyDescent="0.4">
      <c r="E132" s="1" t="s">
        <v>182</v>
      </c>
      <c r="G132" s="162">
        <v>32374.999999999996</v>
      </c>
      <c r="H132" s="163"/>
    </row>
    <row r="133" spans="1:8" ht="18" customHeight="1" x14ac:dyDescent="0.4">
      <c r="E133" s="1" t="s">
        <v>447</v>
      </c>
      <c r="G133" s="162">
        <v>32374.999999999996</v>
      </c>
      <c r="H133" s="163"/>
    </row>
    <row r="134" spans="1:8" ht="18" customHeight="1" x14ac:dyDescent="0.4">
      <c r="E134" s="1" t="s">
        <v>445</v>
      </c>
      <c r="G134" s="162">
        <v>32374.999999999996</v>
      </c>
      <c r="H134" s="163"/>
    </row>
    <row r="135" spans="1:8" ht="18" customHeight="1" x14ac:dyDescent="0.4">
      <c r="E135" s="1" t="s">
        <v>448</v>
      </c>
      <c r="G135" s="162">
        <v>32374.999999999996</v>
      </c>
      <c r="H135" s="163"/>
    </row>
    <row r="136" spans="1:8" ht="18" customHeight="1" x14ac:dyDescent="0.4">
      <c r="E136" s="1" t="s">
        <v>446</v>
      </c>
      <c r="G136" s="162">
        <v>32374.999999999996</v>
      </c>
      <c r="H136" s="163"/>
    </row>
    <row r="137" spans="1:8" ht="18" customHeight="1" x14ac:dyDescent="0.4">
      <c r="E137" s="1" t="s">
        <v>519</v>
      </c>
      <c r="G137" s="162">
        <v>32374.999999999996</v>
      </c>
      <c r="H137" s="163"/>
    </row>
    <row r="138" spans="1:8" ht="18" customHeight="1" x14ac:dyDescent="0.4">
      <c r="E138" s="1" t="s">
        <v>513</v>
      </c>
      <c r="G138" s="162">
        <v>51800</v>
      </c>
      <c r="H138" s="163"/>
    </row>
    <row r="139" spans="1:8" ht="18" customHeight="1" x14ac:dyDescent="0.4">
      <c r="E139" s="1" t="s">
        <v>434</v>
      </c>
      <c r="G139" s="162">
        <v>32374.999999999996</v>
      </c>
      <c r="H139" s="163"/>
    </row>
    <row r="140" spans="1:8" ht="18" customHeight="1" x14ac:dyDescent="0.4">
      <c r="E140" s="1" t="s">
        <v>517</v>
      </c>
      <c r="G140" s="162">
        <v>97125</v>
      </c>
      <c r="H140" s="163"/>
    </row>
    <row r="141" spans="1:8" ht="18" customHeight="1" x14ac:dyDescent="0.4">
      <c r="A141" s="2" t="s">
        <v>1547</v>
      </c>
      <c r="B141" s="5">
        <v>43181</v>
      </c>
      <c r="C141" s="11" t="s">
        <v>1548</v>
      </c>
      <c r="D141" s="2" t="s">
        <v>1549</v>
      </c>
      <c r="E141" s="157" t="s">
        <v>1332</v>
      </c>
      <c r="F141" s="6">
        <v>801487.5</v>
      </c>
      <c r="G141" s="162"/>
      <c r="H141" s="163"/>
    </row>
    <row r="142" spans="1:8" ht="18" customHeight="1" x14ac:dyDescent="0.4">
      <c r="E142" s="1" t="s">
        <v>232</v>
      </c>
      <c r="G142" s="162">
        <v>150750</v>
      </c>
      <c r="H142" s="163"/>
    </row>
    <row r="143" spans="1:8" ht="18" customHeight="1" x14ac:dyDescent="0.4">
      <c r="E143" s="1" t="s">
        <v>961</v>
      </c>
      <c r="G143" s="162">
        <v>32374.999999999996</v>
      </c>
      <c r="H143" s="163"/>
    </row>
    <row r="144" spans="1:8" ht="18" customHeight="1" x14ac:dyDescent="0.4">
      <c r="E144" s="1" t="s">
        <v>964</v>
      </c>
      <c r="G144" s="162">
        <v>32374.999999999996</v>
      </c>
      <c r="H144" s="163"/>
    </row>
    <row r="145" spans="1:8" ht="18" customHeight="1" x14ac:dyDescent="0.4">
      <c r="E145" s="1" t="s">
        <v>969</v>
      </c>
      <c r="G145" s="162">
        <v>32374.999999999996</v>
      </c>
      <c r="H145" s="163"/>
    </row>
    <row r="146" spans="1:8" ht="18" customHeight="1" x14ac:dyDescent="0.4">
      <c r="E146" s="1" t="s">
        <v>972</v>
      </c>
      <c r="G146" s="162">
        <v>32374.999999999996</v>
      </c>
      <c r="H146" s="163"/>
    </row>
    <row r="147" spans="1:8" ht="18" customHeight="1" x14ac:dyDescent="0.4">
      <c r="E147" s="1" t="s">
        <v>171</v>
      </c>
      <c r="G147" s="162">
        <v>32374.999999999996</v>
      </c>
      <c r="H147" s="163"/>
    </row>
    <row r="148" spans="1:8" ht="18" customHeight="1" x14ac:dyDescent="0.4">
      <c r="E148" s="1" t="s">
        <v>987</v>
      </c>
      <c r="F148" s="6" t="s">
        <v>1983</v>
      </c>
      <c r="G148" s="162">
        <v>64749.999999999993</v>
      </c>
      <c r="H148" s="163"/>
    </row>
    <row r="149" spans="1:8" ht="18" customHeight="1" x14ac:dyDescent="0.4">
      <c r="E149" s="1" t="s">
        <v>987</v>
      </c>
      <c r="F149" s="6" t="s">
        <v>1984</v>
      </c>
      <c r="G149" s="162">
        <v>58274.999999999993</v>
      </c>
      <c r="H149" s="163"/>
    </row>
    <row r="150" spans="1:8" ht="18" customHeight="1" x14ac:dyDescent="0.4">
      <c r="E150" s="1" t="s">
        <v>941</v>
      </c>
      <c r="G150" s="162">
        <v>32374.999999999996</v>
      </c>
      <c r="H150" s="163"/>
    </row>
    <row r="151" spans="1:8" ht="18" customHeight="1" x14ac:dyDescent="0.4">
      <c r="E151" s="1" t="s">
        <v>936</v>
      </c>
      <c r="G151" s="162">
        <v>58274.999999999993</v>
      </c>
      <c r="H151" s="163"/>
    </row>
    <row r="152" spans="1:8" ht="18" customHeight="1" x14ac:dyDescent="0.4">
      <c r="E152" s="1" t="s">
        <v>937</v>
      </c>
      <c r="G152" s="162">
        <v>32374.999999999996</v>
      </c>
      <c r="H152" s="163"/>
    </row>
    <row r="153" spans="1:8" ht="18" customHeight="1" x14ac:dyDescent="0.4">
      <c r="E153" s="1" t="s">
        <v>188</v>
      </c>
      <c r="G153" s="162">
        <v>48562.5</v>
      </c>
      <c r="H153" s="163"/>
    </row>
    <row r="154" spans="1:8" ht="18" customHeight="1" x14ac:dyDescent="0.4">
      <c r="E154" s="1" t="s">
        <v>1010</v>
      </c>
      <c r="G154" s="162">
        <v>48562.5</v>
      </c>
      <c r="H154" s="163"/>
    </row>
    <row r="155" spans="1:8" ht="18" customHeight="1" x14ac:dyDescent="0.4">
      <c r="E155" s="1" t="s">
        <v>1006</v>
      </c>
      <c r="G155" s="162">
        <v>48562.5</v>
      </c>
      <c r="H155" s="163"/>
    </row>
    <row r="156" spans="1:8" ht="18" customHeight="1" x14ac:dyDescent="0.4">
      <c r="E156" s="1" t="s">
        <v>947</v>
      </c>
      <c r="G156" s="162">
        <v>48562.5</v>
      </c>
      <c r="H156" s="163"/>
    </row>
    <row r="157" spans="1:8" ht="18" customHeight="1" x14ac:dyDescent="0.4">
      <c r="E157" s="1" t="s">
        <v>1010</v>
      </c>
      <c r="G157" s="162">
        <v>48562.5</v>
      </c>
      <c r="H157" s="163"/>
    </row>
    <row r="158" spans="1:8" ht="18" customHeight="1" x14ac:dyDescent="0.4">
      <c r="A158" s="2" t="s">
        <v>1550</v>
      </c>
      <c r="B158" s="5">
        <v>43181</v>
      </c>
      <c r="C158" s="11" t="s">
        <v>1551</v>
      </c>
      <c r="D158" s="2" t="s">
        <v>1552</v>
      </c>
      <c r="E158" s="157" t="s">
        <v>1553</v>
      </c>
      <c r="F158" s="6">
        <v>709775</v>
      </c>
      <c r="G158" s="162"/>
      <c r="H158" s="163"/>
    </row>
    <row r="159" spans="1:8" ht="18" customHeight="1" x14ac:dyDescent="0.4">
      <c r="E159" s="1" t="s">
        <v>232</v>
      </c>
      <c r="G159" s="162">
        <v>133500</v>
      </c>
      <c r="H159" s="163"/>
    </row>
    <row r="160" spans="1:8" ht="18" customHeight="1" x14ac:dyDescent="0.4">
      <c r="E160" s="1" t="s">
        <v>570</v>
      </c>
      <c r="G160" s="162">
        <v>32374.999999999996</v>
      </c>
      <c r="H160" s="163"/>
    </row>
    <row r="161" spans="1:8" ht="18" customHeight="1" x14ac:dyDescent="0.4">
      <c r="E161" s="1" t="s">
        <v>569</v>
      </c>
      <c r="G161" s="162">
        <v>32374.999999999996</v>
      </c>
      <c r="H161" s="163"/>
    </row>
    <row r="162" spans="1:8" ht="18" customHeight="1" x14ac:dyDescent="0.4">
      <c r="E162" s="1" t="s">
        <v>750</v>
      </c>
      <c r="G162" s="162">
        <v>64749.999999999993</v>
      </c>
      <c r="H162" s="163"/>
    </row>
    <row r="163" spans="1:8" ht="18" customHeight="1" x14ac:dyDescent="0.4">
      <c r="E163" s="1" t="s">
        <v>543</v>
      </c>
      <c r="G163" s="162">
        <v>38850</v>
      </c>
      <c r="H163" s="163"/>
    </row>
    <row r="164" spans="1:8" ht="18" customHeight="1" x14ac:dyDescent="0.4">
      <c r="E164" s="1" t="s">
        <v>213</v>
      </c>
      <c r="G164" s="162">
        <v>38850</v>
      </c>
      <c r="H164" s="163"/>
    </row>
    <row r="165" spans="1:8" ht="18" customHeight="1" x14ac:dyDescent="0.4">
      <c r="E165" s="1" t="s">
        <v>540</v>
      </c>
      <c r="G165" s="162">
        <v>58274.999999999993</v>
      </c>
      <c r="H165" s="163"/>
    </row>
    <row r="166" spans="1:8" ht="18" customHeight="1" x14ac:dyDescent="0.4">
      <c r="E166" s="1" t="s">
        <v>160</v>
      </c>
      <c r="G166" s="162">
        <v>38850</v>
      </c>
      <c r="H166" s="163"/>
    </row>
    <row r="167" spans="1:8" ht="18" customHeight="1" x14ac:dyDescent="0.4">
      <c r="E167" s="1" t="s">
        <v>162</v>
      </c>
      <c r="G167" s="162">
        <v>45325</v>
      </c>
      <c r="H167" s="163"/>
    </row>
    <row r="168" spans="1:8" ht="18" customHeight="1" x14ac:dyDescent="0.4">
      <c r="E168" s="1" t="s">
        <v>760</v>
      </c>
      <c r="G168" s="162">
        <v>48562.5</v>
      </c>
      <c r="H168" s="163"/>
    </row>
    <row r="169" spans="1:8" ht="18" customHeight="1" x14ac:dyDescent="0.4">
      <c r="E169" s="1" t="s">
        <v>542</v>
      </c>
      <c r="G169" s="162">
        <v>48562.5</v>
      </c>
      <c r="H169" s="163"/>
    </row>
    <row r="170" spans="1:8" ht="18" customHeight="1" x14ac:dyDescent="0.4">
      <c r="E170" s="1" t="s">
        <v>573</v>
      </c>
      <c r="G170" s="162">
        <v>32374.999999999996</v>
      </c>
      <c r="H170" s="163"/>
    </row>
    <row r="171" spans="1:8" ht="18" customHeight="1" x14ac:dyDescent="0.4">
      <c r="E171" s="1" t="s">
        <v>574</v>
      </c>
      <c r="G171" s="162">
        <v>32374.999999999996</v>
      </c>
      <c r="H171" s="163"/>
    </row>
    <row r="172" spans="1:8" ht="18" customHeight="1" x14ac:dyDescent="0.4">
      <c r="E172" s="1" t="s">
        <v>572</v>
      </c>
      <c r="G172" s="162">
        <v>32374.999999999996</v>
      </c>
      <c r="H172" s="163"/>
    </row>
    <row r="173" spans="1:8" ht="18" customHeight="1" x14ac:dyDescent="0.4">
      <c r="E173" s="1" t="s">
        <v>97</v>
      </c>
      <c r="G173" s="162">
        <v>32374.999999999996</v>
      </c>
      <c r="H173" s="163"/>
    </row>
    <row r="174" spans="1:8" ht="18" customHeight="1" x14ac:dyDescent="0.4">
      <c r="A174" s="2" t="s">
        <v>1557</v>
      </c>
      <c r="B174" s="5">
        <v>43181</v>
      </c>
      <c r="C174" s="11" t="s">
        <v>1558</v>
      </c>
      <c r="D174" s="2" t="s">
        <v>1559</v>
      </c>
      <c r="E174" s="157" t="s">
        <v>1332</v>
      </c>
      <c r="F174" s="6">
        <v>877250</v>
      </c>
      <c r="G174" s="162"/>
      <c r="H174" s="163"/>
    </row>
    <row r="175" spans="1:8" ht="18" customHeight="1" x14ac:dyDescent="0.4">
      <c r="E175" s="1" t="s">
        <v>232</v>
      </c>
      <c r="G175" s="162">
        <v>165000</v>
      </c>
      <c r="H175" s="163"/>
    </row>
    <row r="176" spans="1:8" ht="18" customHeight="1" x14ac:dyDescent="0.4">
      <c r="E176" s="1" t="s">
        <v>176</v>
      </c>
      <c r="G176" s="162">
        <v>48562.5</v>
      </c>
      <c r="H176" s="163"/>
    </row>
    <row r="177" spans="1:8" ht="18" customHeight="1" x14ac:dyDescent="0.4">
      <c r="E177" s="1" t="s">
        <v>581</v>
      </c>
      <c r="G177" s="162">
        <v>32374.999999999996</v>
      </c>
      <c r="H177" s="163"/>
    </row>
    <row r="178" spans="1:8" ht="18" customHeight="1" x14ac:dyDescent="0.4">
      <c r="E178" s="1" t="s">
        <v>577</v>
      </c>
      <c r="G178" s="162">
        <v>32374.999999999996</v>
      </c>
      <c r="H178" s="163"/>
    </row>
    <row r="179" spans="1:8" ht="18" customHeight="1" x14ac:dyDescent="0.4">
      <c r="E179" s="1" t="s">
        <v>800</v>
      </c>
      <c r="G179" s="162">
        <v>64749.999999999993</v>
      </c>
      <c r="H179" s="163"/>
    </row>
    <row r="180" spans="1:8" ht="18" customHeight="1" x14ac:dyDescent="0.4">
      <c r="E180" s="1" t="s">
        <v>578</v>
      </c>
      <c r="G180" s="162">
        <v>32374.999999999996</v>
      </c>
      <c r="H180" s="163"/>
    </row>
    <row r="181" spans="1:8" ht="18" customHeight="1" x14ac:dyDescent="0.4">
      <c r="E181" s="1" t="s">
        <v>579</v>
      </c>
      <c r="G181" s="162">
        <v>38850</v>
      </c>
      <c r="H181" s="163"/>
    </row>
    <row r="182" spans="1:8" ht="18" customHeight="1" x14ac:dyDescent="0.4">
      <c r="E182" s="1" t="s">
        <v>575</v>
      </c>
      <c r="G182" s="162">
        <v>32374.999999999996</v>
      </c>
      <c r="H182" s="163"/>
    </row>
    <row r="183" spans="1:8" ht="18" customHeight="1" x14ac:dyDescent="0.4">
      <c r="E183" s="1" t="s">
        <v>587</v>
      </c>
      <c r="G183" s="162">
        <v>64749.999999999993</v>
      </c>
      <c r="H183" s="163"/>
    </row>
    <row r="184" spans="1:8" ht="18" customHeight="1" x14ac:dyDescent="0.4">
      <c r="E184" s="1" t="s">
        <v>592</v>
      </c>
      <c r="G184" s="162">
        <v>51800</v>
      </c>
      <c r="H184" s="163"/>
    </row>
    <row r="185" spans="1:8" ht="18" customHeight="1" x14ac:dyDescent="0.4">
      <c r="E185" s="1" t="s">
        <v>584</v>
      </c>
      <c r="G185" s="162">
        <v>64749.999999999993</v>
      </c>
      <c r="H185" s="163"/>
    </row>
    <row r="186" spans="1:8" ht="18" customHeight="1" x14ac:dyDescent="0.4">
      <c r="E186" s="1" t="s">
        <v>583</v>
      </c>
      <c r="G186" s="162">
        <v>32374.999999999996</v>
      </c>
      <c r="H186" s="163"/>
    </row>
    <row r="187" spans="1:8" ht="18" customHeight="1" x14ac:dyDescent="0.4">
      <c r="E187" s="1" t="s">
        <v>585</v>
      </c>
      <c r="G187" s="162">
        <v>64749.999999999993</v>
      </c>
      <c r="H187" s="163"/>
    </row>
    <row r="188" spans="1:8" ht="18" customHeight="1" x14ac:dyDescent="0.4">
      <c r="E188" s="1" t="s">
        <v>591</v>
      </c>
      <c r="G188" s="162">
        <v>64749.999999999993</v>
      </c>
      <c r="H188" s="163"/>
    </row>
    <row r="189" spans="1:8" ht="18" customHeight="1" x14ac:dyDescent="0.4">
      <c r="E189" s="1" t="s">
        <v>814</v>
      </c>
      <c r="G189" s="162">
        <v>32374.999999999996</v>
      </c>
      <c r="H189" s="163"/>
    </row>
    <row r="190" spans="1:8" ht="18" customHeight="1" x14ac:dyDescent="0.4">
      <c r="E190" s="1" t="s">
        <v>819</v>
      </c>
      <c r="G190" s="162">
        <v>55037.5</v>
      </c>
      <c r="H190" s="163"/>
    </row>
    <row r="191" spans="1:8" ht="18" customHeight="1" x14ac:dyDescent="0.4">
      <c r="A191" s="2" t="s">
        <v>1563</v>
      </c>
      <c r="B191" s="5">
        <v>43181</v>
      </c>
      <c r="C191" s="11" t="s">
        <v>1564</v>
      </c>
      <c r="D191" s="2" t="s">
        <v>1565</v>
      </c>
      <c r="E191" s="157" t="s">
        <v>1332</v>
      </c>
      <c r="F191" s="6">
        <v>630025</v>
      </c>
      <c r="G191" s="162"/>
      <c r="H191" s="163"/>
    </row>
    <row r="192" spans="1:8" ht="18" customHeight="1" x14ac:dyDescent="0.4">
      <c r="E192" s="1" t="s">
        <v>232</v>
      </c>
      <c r="G192" s="162">
        <v>118500</v>
      </c>
      <c r="H192" s="163"/>
    </row>
    <row r="193" spans="1:8" ht="18" customHeight="1" x14ac:dyDescent="0.4">
      <c r="E193" s="1" t="s">
        <v>590</v>
      </c>
      <c r="G193" s="162">
        <v>64749.999999999993</v>
      </c>
      <c r="H193" s="163"/>
    </row>
    <row r="194" spans="1:8" ht="18" customHeight="1" x14ac:dyDescent="0.4">
      <c r="E194" s="1" t="s">
        <v>589</v>
      </c>
      <c r="G194" s="162">
        <v>32374.999999999996</v>
      </c>
      <c r="H194" s="163"/>
    </row>
    <row r="195" spans="1:8" ht="18" customHeight="1" x14ac:dyDescent="0.4">
      <c r="E195" s="1" t="s">
        <v>816</v>
      </c>
      <c r="G195" s="162">
        <v>32374.999999999996</v>
      </c>
      <c r="H195" s="163"/>
    </row>
    <row r="196" spans="1:8" ht="18" customHeight="1" x14ac:dyDescent="0.4">
      <c r="E196" s="1" t="s">
        <v>582</v>
      </c>
      <c r="G196" s="162">
        <v>32374.999999999996</v>
      </c>
      <c r="H196" s="163"/>
    </row>
    <row r="197" spans="1:8" ht="18" customHeight="1" x14ac:dyDescent="0.4">
      <c r="E197" s="1" t="s">
        <v>588</v>
      </c>
      <c r="G197" s="162">
        <v>38850</v>
      </c>
      <c r="H197" s="163"/>
    </row>
    <row r="198" spans="1:8" ht="18" customHeight="1" x14ac:dyDescent="0.4">
      <c r="E198" s="1" t="s">
        <v>597</v>
      </c>
      <c r="G198" s="162">
        <v>32374.999999999996</v>
      </c>
      <c r="H198" s="163"/>
    </row>
    <row r="199" spans="1:8" ht="18" customHeight="1" x14ac:dyDescent="0.4">
      <c r="E199" s="1" t="s">
        <v>179</v>
      </c>
      <c r="G199" s="162">
        <v>32374.999999999996</v>
      </c>
      <c r="H199" s="163"/>
    </row>
    <row r="200" spans="1:8" ht="18" customHeight="1" x14ac:dyDescent="0.4">
      <c r="E200" s="1" t="s">
        <v>598</v>
      </c>
      <c r="G200" s="162">
        <v>32374.999999999996</v>
      </c>
      <c r="H200" s="163"/>
    </row>
    <row r="201" spans="1:8" ht="18" customHeight="1" x14ac:dyDescent="0.4">
      <c r="E201" s="1" t="s">
        <v>599</v>
      </c>
      <c r="G201" s="162">
        <v>32374.999999999996</v>
      </c>
      <c r="H201" s="163"/>
    </row>
    <row r="202" spans="1:8" ht="18" customHeight="1" x14ac:dyDescent="0.4">
      <c r="E202" s="1" t="s">
        <v>596</v>
      </c>
      <c r="G202" s="162">
        <v>45325</v>
      </c>
      <c r="H202" s="163"/>
    </row>
    <row r="203" spans="1:8" ht="18" customHeight="1" x14ac:dyDescent="0.4">
      <c r="E203" s="1" t="s">
        <v>593</v>
      </c>
      <c r="G203" s="162">
        <v>45325</v>
      </c>
      <c r="H203" s="163"/>
    </row>
    <row r="204" spans="1:8" ht="18" customHeight="1" x14ac:dyDescent="0.4">
      <c r="E204" s="1" t="s">
        <v>178</v>
      </c>
      <c r="G204" s="162">
        <v>45325</v>
      </c>
      <c r="H204" s="163"/>
    </row>
    <row r="205" spans="1:8" ht="18" customHeight="1" x14ac:dyDescent="0.4">
      <c r="E205" s="1" t="s">
        <v>594</v>
      </c>
      <c r="G205" s="162">
        <v>45325</v>
      </c>
      <c r="H205" s="163"/>
    </row>
    <row r="206" spans="1:8" ht="18" customHeight="1" x14ac:dyDescent="0.4">
      <c r="A206" s="2" t="s">
        <v>1560</v>
      </c>
      <c r="B206" s="5">
        <v>43181</v>
      </c>
      <c r="C206" s="11" t="s">
        <v>1561</v>
      </c>
      <c r="D206" s="2" t="s">
        <v>1562</v>
      </c>
      <c r="E206" s="157" t="s">
        <v>1332</v>
      </c>
      <c r="F206" s="6">
        <v>685850</v>
      </c>
      <c r="G206" s="162"/>
      <c r="H206" s="163"/>
    </row>
    <row r="207" spans="1:8" ht="18" customHeight="1" x14ac:dyDescent="0.4">
      <c r="E207" s="1" t="s">
        <v>232</v>
      </c>
      <c r="G207" s="162">
        <v>129000</v>
      </c>
      <c r="H207" s="163"/>
    </row>
    <row r="208" spans="1:8" ht="18" customHeight="1" x14ac:dyDescent="0.4">
      <c r="E208" s="1" t="s">
        <v>1366</v>
      </c>
      <c r="G208" s="162">
        <v>32374.999999999996</v>
      </c>
      <c r="H208" s="163"/>
    </row>
    <row r="209" spans="1:8" ht="18" customHeight="1" x14ac:dyDescent="0.4">
      <c r="E209" s="1" t="s">
        <v>1035</v>
      </c>
      <c r="G209" s="162">
        <v>32374.999999999996</v>
      </c>
      <c r="H209" s="163"/>
    </row>
    <row r="210" spans="1:8" ht="18" customHeight="1" x14ac:dyDescent="0.4">
      <c r="E210" s="1" t="s">
        <v>1033</v>
      </c>
      <c r="G210" s="162">
        <v>32374.999999999996</v>
      </c>
      <c r="H210" s="163"/>
    </row>
    <row r="211" spans="1:8" ht="18" customHeight="1" x14ac:dyDescent="0.4">
      <c r="E211" s="1" t="s">
        <v>917</v>
      </c>
      <c r="G211" s="162">
        <v>32374.999999999996</v>
      </c>
      <c r="H211" s="163"/>
    </row>
    <row r="212" spans="1:8" ht="18" customHeight="1" x14ac:dyDescent="0.4">
      <c r="E212" s="1" t="s">
        <v>918</v>
      </c>
      <c r="G212" s="162">
        <v>32374.999999999996</v>
      </c>
      <c r="H212" s="163"/>
    </row>
    <row r="213" spans="1:8" ht="18" customHeight="1" x14ac:dyDescent="0.4">
      <c r="E213" s="1" t="s">
        <v>1040</v>
      </c>
      <c r="G213" s="162">
        <v>32374.999999999996</v>
      </c>
      <c r="H213" s="163"/>
    </row>
    <row r="214" spans="1:8" ht="18" customHeight="1" x14ac:dyDescent="0.4">
      <c r="E214" s="1" t="s">
        <v>1042</v>
      </c>
      <c r="G214" s="162">
        <v>32374.999999999996</v>
      </c>
      <c r="H214" s="163"/>
    </row>
    <row r="215" spans="1:8" ht="18" customHeight="1" x14ac:dyDescent="0.4">
      <c r="E215" s="1" t="s">
        <v>1046</v>
      </c>
      <c r="G215" s="162">
        <v>32374.999999999996</v>
      </c>
      <c r="H215" s="163"/>
    </row>
    <row r="216" spans="1:8" ht="18" customHeight="1" x14ac:dyDescent="0.4">
      <c r="E216" s="1" t="s">
        <v>1050</v>
      </c>
      <c r="G216" s="162">
        <v>32374.999999999996</v>
      </c>
      <c r="H216" s="163"/>
    </row>
    <row r="217" spans="1:8" ht="18" customHeight="1" x14ac:dyDescent="0.4">
      <c r="E217" s="1" t="s">
        <v>1044</v>
      </c>
      <c r="G217" s="162">
        <v>32374.999999999996</v>
      </c>
      <c r="H217" s="163"/>
    </row>
    <row r="218" spans="1:8" ht="18" customHeight="1" x14ac:dyDescent="0.4">
      <c r="E218" s="1" t="s">
        <v>1365</v>
      </c>
      <c r="G218" s="162">
        <v>71225</v>
      </c>
      <c r="H218" s="163"/>
    </row>
    <row r="219" spans="1:8" ht="18" customHeight="1" x14ac:dyDescent="0.4">
      <c r="E219" s="1" t="s">
        <v>1364</v>
      </c>
      <c r="G219" s="162">
        <v>48562.5</v>
      </c>
      <c r="H219" s="163"/>
    </row>
    <row r="220" spans="1:8" ht="18" customHeight="1" x14ac:dyDescent="0.4">
      <c r="E220" s="1" t="s">
        <v>930</v>
      </c>
      <c r="G220" s="162">
        <v>32374.999999999996</v>
      </c>
      <c r="H220" s="163"/>
    </row>
    <row r="221" spans="1:8" ht="18" customHeight="1" x14ac:dyDescent="0.4">
      <c r="E221" s="1" t="s">
        <v>928</v>
      </c>
      <c r="G221" s="162">
        <v>32374.999999999996</v>
      </c>
      <c r="H221" s="163"/>
    </row>
    <row r="222" spans="1:8" ht="18" customHeight="1" x14ac:dyDescent="0.4">
      <c r="E222" s="1" t="s">
        <v>1367</v>
      </c>
      <c r="G222" s="162">
        <v>48562.5</v>
      </c>
      <c r="H222" s="163"/>
    </row>
    <row r="223" spans="1:8" ht="18" customHeight="1" x14ac:dyDescent="0.4">
      <c r="A223" s="2" t="s">
        <v>1554</v>
      </c>
      <c r="B223" s="5">
        <v>43181</v>
      </c>
      <c r="C223" s="11" t="s">
        <v>1555</v>
      </c>
      <c r="D223" s="2" t="s">
        <v>1556</v>
      </c>
      <c r="E223" s="157" t="s">
        <v>1332</v>
      </c>
      <c r="F223" s="6">
        <v>925100</v>
      </c>
      <c r="G223" s="162"/>
      <c r="H223" s="163"/>
    </row>
    <row r="224" spans="1:8" ht="18" customHeight="1" x14ac:dyDescent="0.4">
      <c r="E224" s="1" t="s">
        <v>232</v>
      </c>
      <c r="G224" s="162">
        <v>174000</v>
      </c>
      <c r="H224" s="163"/>
    </row>
    <row r="225" spans="1:8" ht="18" customHeight="1" x14ac:dyDescent="0.4">
      <c r="E225" s="1" t="s">
        <v>1022</v>
      </c>
      <c r="G225" s="162">
        <v>32374.999999999996</v>
      </c>
      <c r="H225" s="163"/>
    </row>
    <row r="226" spans="1:8" ht="18" customHeight="1" x14ac:dyDescent="0.4">
      <c r="E226" s="1" t="s">
        <v>1015</v>
      </c>
      <c r="G226" s="162">
        <v>64749.999999999993</v>
      </c>
      <c r="H226" s="163"/>
    </row>
    <row r="227" spans="1:8" ht="18" customHeight="1" x14ac:dyDescent="0.4">
      <c r="E227" s="1" t="s">
        <v>926</v>
      </c>
      <c r="G227" s="162">
        <v>64749.999999999993</v>
      </c>
      <c r="H227" s="163"/>
    </row>
    <row r="228" spans="1:8" ht="18" customHeight="1" x14ac:dyDescent="0.4">
      <c r="E228" s="1" t="s">
        <v>1029</v>
      </c>
      <c r="G228" s="162">
        <v>32374.999999999996</v>
      </c>
      <c r="H228" s="163"/>
    </row>
    <row r="229" spans="1:8" ht="18" customHeight="1" x14ac:dyDescent="0.4">
      <c r="E229" s="1" t="s">
        <v>931</v>
      </c>
      <c r="G229" s="162">
        <v>32374.999999999996</v>
      </c>
      <c r="H229" s="163"/>
    </row>
    <row r="230" spans="1:8" ht="18" customHeight="1" x14ac:dyDescent="0.4">
      <c r="E230" s="1" t="s">
        <v>933</v>
      </c>
      <c r="G230" s="162">
        <v>32374.999999999996</v>
      </c>
      <c r="H230" s="163"/>
    </row>
    <row r="231" spans="1:8" ht="18" customHeight="1" x14ac:dyDescent="0.4">
      <c r="E231" s="1" t="s">
        <v>932</v>
      </c>
      <c r="G231" s="162">
        <v>64749.999999999993</v>
      </c>
      <c r="H231" s="163"/>
    </row>
    <row r="232" spans="1:8" ht="18" customHeight="1" x14ac:dyDescent="0.4">
      <c r="E232" s="1" t="s">
        <v>934</v>
      </c>
      <c r="G232" s="162">
        <v>32374.999999999996</v>
      </c>
      <c r="H232" s="163"/>
    </row>
    <row r="233" spans="1:8" ht="18" customHeight="1" x14ac:dyDescent="0.4">
      <c r="E233" s="1" t="s">
        <v>1027</v>
      </c>
      <c r="G233" s="162">
        <v>35612.5</v>
      </c>
      <c r="H233" s="163"/>
    </row>
    <row r="234" spans="1:8" ht="18" customHeight="1" x14ac:dyDescent="0.4">
      <c r="E234" s="1" t="s">
        <v>925</v>
      </c>
      <c r="G234" s="162">
        <v>38850</v>
      </c>
      <c r="H234" s="163"/>
    </row>
    <row r="235" spans="1:8" ht="18" customHeight="1" x14ac:dyDescent="0.4">
      <c r="E235" s="1" t="s">
        <v>923</v>
      </c>
      <c r="G235" s="162">
        <v>64749.999999999993</v>
      </c>
      <c r="H235" s="163"/>
    </row>
    <row r="236" spans="1:8" ht="18" customHeight="1" x14ac:dyDescent="0.4">
      <c r="E236" s="1" t="s">
        <v>1059</v>
      </c>
      <c r="G236" s="162">
        <v>71225</v>
      </c>
      <c r="H236" s="163"/>
    </row>
    <row r="237" spans="1:8" ht="18" customHeight="1" x14ac:dyDescent="0.4">
      <c r="E237" s="1" t="s">
        <v>1056</v>
      </c>
      <c r="G237" s="162">
        <v>64749.999999999993</v>
      </c>
      <c r="H237" s="163"/>
    </row>
    <row r="238" spans="1:8" ht="18" customHeight="1" x14ac:dyDescent="0.4">
      <c r="E238" s="1" t="s">
        <v>921</v>
      </c>
      <c r="G238" s="162">
        <v>64749.999999999993</v>
      </c>
      <c r="H238" s="163"/>
    </row>
    <row r="239" spans="1:8" ht="18" customHeight="1" x14ac:dyDescent="0.4">
      <c r="E239" s="1" t="s">
        <v>922</v>
      </c>
      <c r="G239" s="162">
        <v>55037.5</v>
      </c>
      <c r="H239" s="163"/>
    </row>
    <row r="240" spans="1:8" ht="18" customHeight="1" x14ac:dyDescent="0.4">
      <c r="A240" s="2" t="s">
        <v>1566</v>
      </c>
      <c r="B240" s="5">
        <v>43181</v>
      </c>
      <c r="C240" s="11" t="s">
        <v>1567</v>
      </c>
      <c r="D240" s="2" t="s">
        <v>1568</v>
      </c>
      <c r="E240" s="157" t="s">
        <v>1332</v>
      </c>
      <c r="F240" s="6">
        <v>808385.88</v>
      </c>
      <c r="G240" s="162"/>
      <c r="H240" s="163"/>
    </row>
    <row r="241" spans="5:9" s="2" customFormat="1" ht="18" customHeight="1" x14ac:dyDescent="0.4">
      <c r="E241" s="1" t="s">
        <v>232</v>
      </c>
      <c r="F241" s="6"/>
      <c r="G241" s="162">
        <v>152047.5</v>
      </c>
      <c r="H241" s="163"/>
      <c r="I241" s="6"/>
    </row>
    <row r="242" spans="5:9" s="2" customFormat="1" ht="18" customHeight="1" x14ac:dyDescent="0.4">
      <c r="E242" s="1" t="s">
        <v>957</v>
      </c>
      <c r="F242" s="6"/>
      <c r="G242" s="162">
        <v>24281.25</v>
      </c>
      <c r="H242" s="163"/>
      <c r="I242" s="6"/>
    </row>
    <row r="243" spans="5:9" s="2" customFormat="1" ht="18" customHeight="1" x14ac:dyDescent="0.4">
      <c r="E243" s="1" t="s">
        <v>956</v>
      </c>
      <c r="F243" s="6"/>
      <c r="G243" s="162">
        <v>24281.25</v>
      </c>
      <c r="H243" s="163"/>
      <c r="I243" s="6"/>
    </row>
    <row r="244" spans="5:9" s="2" customFormat="1" ht="18" customHeight="1" x14ac:dyDescent="0.4">
      <c r="E244" s="1" t="s">
        <v>958</v>
      </c>
      <c r="F244" s="6"/>
      <c r="G244" s="162">
        <v>103600</v>
      </c>
      <c r="H244" s="163"/>
      <c r="I244" s="6"/>
    </row>
    <row r="245" spans="5:9" s="2" customFormat="1" ht="18" customHeight="1" x14ac:dyDescent="0.4">
      <c r="E245" s="1" t="s">
        <v>959</v>
      </c>
      <c r="F245" s="6"/>
      <c r="G245" s="162">
        <v>64749.999999999993</v>
      </c>
      <c r="H245" s="163"/>
      <c r="I245" s="6"/>
    </row>
    <row r="246" spans="5:9" s="2" customFormat="1" ht="18" customHeight="1" x14ac:dyDescent="0.4">
      <c r="E246" s="1" t="s">
        <v>1060</v>
      </c>
      <c r="F246" s="6"/>
      <c r="G246" s="162">
        <v>115675.87499999999</v>
      </c>
      <c r="H246" s="163"/>
      <c r="I246" s="6"/>
    </row>
    <row r="247" spans="5:9" s="2" customFormat="1" ht="18" customHeight="1" x14ac:dyDescent="0.4">
      <c r="E247" s="1" t="s">
        <v>1373</v>
      </c>
      <c r="F247" s="6"/>
      <c r="G247" s="162">
        <v>32374.999999999996</v>
      </c>
      <c r="H247" s="163"/>
      <c r="I247" s="6"/>
    </row>
    <row r="248" spans="5:9" s="2" customFormat="1" ht="18" customHeight="1" x14ac:dyDescent="0.4">
      <c r="E248" s="1" t="s">
        <v>968</v>
      </c>
      <c r="F248" s="6"/>
      <c r="G248" s="162">
        <v>32374.999999999996</v>
      </c>
      <c r="H248" s="163"/>
      <c r="I248" s="6"/>
    </row>
    <row r="249" spans="5:9" s="2" customFormat="1" ht="18" customHeight="1" x14ac:dyDescent="0.4">
      <c r="E249" s="1" t="s">
        <v>965</v>
      </c>
      <c r="F249" s="6"/>
      <c r="G249" s="162">
        <v>32374.999999999996</v>
      </c>
      <c r="H249" s="163"/>
      <c r="I249" s="6"/>
    </row>
    <row r="250" spans="5:9" s="2" customFormat="1" ht="18" customHeight="1" x14ac:dyDescent="0.4">
      <c r="E250" s="1" t="s">
        <v>1001</v>
      </c>
      <c r="F250" s="6"/>
      <c r="G250" s="162">
        <v>32374.999999999996</v>
      </c>
      <c r="H250" s="163"/>
      <c r="I250" s="6"/>
    </row>
    <row r="251" spans="5:9" s="2" customFormat="1" ht="18" customHeight="1" x14ac:dyDescent="0.4">
      <c r="E251" s="1" t="s">
        <v>953</v>
      </c>
      <c r="F251" s="6"/>
      <c r="G251" s="162">
        <v>32374.999999999996</v>
      </c>
      <c r="H251" s="163"/>
      <c r="I251" s="6"/>
    </row>
    <row r="252" spans="5:9" s="2" customFormat="1" ht="18" customHeight="1" x14ac:dyDescent="0.4">
      <c r="E252" s="1" t="s">
        <v>952</v>
      </c>
      <c r="F252" s="6"/>
      <c r="G252" s="162">
        <v>32374.999999999996</v>
      </c>
      <c r="H252" s="163"/>
      <c r="I252" s="6"/>
    </row>
    <row r="253" spans="5:9" s="2" customFormat="1" ht="18" customHeight="1" x14ac:dyDescent="0.4">
      <c r="E253" s="1" t="s">
        <v>1384</v>
      </c>
      <c r="F253" s="6"/>
      <c r="G253" s="162">
        <v>32374.999999999996</v>
      </c>
      <c r="H253" s="163"/>
      <c r="I253" s="6"/>
    </row>
    <row r="254" spans="5:9" s="2" customFormat="1" ht="18" customHeight="1" x14ac:dyDescent="0.4">
      <c r="E254" s="1" t="s">
        <v>997</v>
      </c>
      <c r="F254" s="6"/>
      <c r="G254" s="162">
        <v>32374.999999999996</v>
      </c>
      <c r="H254" s="163"/>
      <c r="I254" s="6"/>
    </row>
    <row r="255" spans="5:9" s="2" customFormat="1" ht="18" customHeight="1" x14ac:dyDescent="0.4">
      <c r="E255" s="1" t="s">
        <v>942</v>
      </c>
      <c r="F255" s="6"/>
      <c r="G255" s="162">
        <v>32374.999999999996</v>
      </c>
      <c r="H255" s="163"/>
      <c r="I255" s="6"/>
    </row>
    <row r="256" spans="5:9" s="2" customFormat="1" ht="18" customHeight="1" x14ac:dyDescent="0.4">
      <c r="E256" s="1" t="s">
        <v>169</v>
      </c>
      <c r="F256" s="6"/>
      <c r="G256" s="162">
        <v>32374.999999999996</v>
      </c>
      <c r="H256" s="163"/>
      <c r="I256" s="6"/>
    </row>
    <row r="257" spans="1:8" ht="18" customHeight="1" x14ac:dyDescent="0.4">
      <c r="A257" s="2" t="s">
        <v>1590</v>
      </c>
      <c r="B257" s="5">
        <v>43181</v>
      </c>
      <c r="C257" s="11" t="s">
        <v>1591</v>
      </c>
      <c r="D257" s="2" t="s">
        <v>1592</v>
      </c>
      <c r="E257" s="157" t="s">
        <v>1332</v>
      </c>
      <c r="F257" s="6">
        <v>673887.5</v>
      </c>
      <c r="G257" s="162"/>
      <c r="H257" s="163"/>
    </row>
    <row r="258" spans="1:8" ht="18" customHeight="1" x14ac:dyDescent="0.4">
      <c r="E258" s="1" t="s">
        <v>232</v>
      </c>
      <c r="G258" s="162">
        <v>126750</v>
      </c>
      <c r="H258" s="163"/>
    </row>
    <row r="259" spans="1:8" ht="18" customHeight="1" x14ac:dyDescent="0.4">
      <c r="E259" s="1" t="s">
        <v>993</v>
      </c>
      <c r="G259" s="162">
        <v>32374.999999999996</v>
      </c>
      <c r="H259" s="163"/>
    </row>
    <row r="260" spans="1:8" ht="18" customHeight="1" x14ac:dyDescent="0.4">
      <c r="E260" s="1" t="s">
        <v>938</v>
      </c>
      <c r="G260" s="162">
        <v>32374.999999999996</v>
      </c>
      <c r="H260" s="163"/>
    </row>
    <row r="261" spans="1:8" ht="18" customHeight="1" x14ac:dyDescent="0.4">
      <c r="E261" s="1" t="s">
        <v>991</v>
      </c>
      <c r="G261" s="162">
        <v>35612.5</v>
      </c>
      <c r="H261" s="163"/>
    </row>
    <row r="262" spans="1:8" ht="18" customHeight="1" x14ac:dyDescent="0.4">
      <c r="E262" s="1" t="s">
        <v>939</v>
      </c>
      <c r="G262" s="162">
        <v>32374.999999999996</v>
      </c>
      <c r="H262" s="163"/>
    </row>
    <row r="263" spans="1:8" ht="18" customHeight="1" x14ac:dyDescent="0.4">
      <c r="E263" s="1" t="s">
        <v>990</v>
      </c>
      <c r="G263" s="162">
        <v>58274.999999999993</v>
      </c>
      <c r="H263" s="163"/>
    </row>
    <row r="264" spans="1:8" ht="18" customHeight="1" x14ac:dyDescent="0.4">
      <c r="E264" s="1" t="s">
        <v>946</v>
      </c>
      <c r="G264" s="162">
        <v>32374.999999999996</v>
      </c>
      <c r="H264" s="163"/>
    </row>
    <row r="265" spans="1:8" ht="18" customHeight="1" x14ac:dyDescent="0.4">
      <c r="E265" s="1" t="s">
        <v>943</v>
      </c>
      <c r="G265" s="162">
        <v>64749.999999999993</v>
      </c>
      <c r="H265" s="163"/>
    </row>
    <row r="266" spans="1:8" ht="18" customHeight="1" x14ac:dyDescent="0.4">
      <c r="E266" s="1" t="s">
        <v>944</v>
      </c>
      <c r="G266" s="162">
        <v>32374.999999999996</v>
      </c>
      <c r="H266" s="163"/>
    </row>
    <row r="267" spans="1:8" ht="18" customHeight="1" x14ac:dyDescent="0.4">
      <c r="E267" s="1" t="s">
        <v>982</v>
      </c>
      <c r="G267" s="162">
        <v>32374.999999999996</v>
      </c>
      <c r="H267" s="163"/>
    </row>
    <row r="268" spans="1:8" ht="18" customHeight="1" x14ac:dyDescent="0.4">
      <c r="E268" s="1" t="s">
        <v>979</v>
      </c>
      <c r="G268" s="162">
        <v>32374.999999999996</v>
      </c>
      <c r="H268" s="163"/>
    </row>
    <row r="269" spans="1:8" ht="18" customHeight="1" x14ac:dyDescent="0.4">
      <c r="E269" s="1" t="s">
        <v>955</v>
      </c>
      <c r="G269" s="162">
        <v>32374.999999999996</v>
      </c>
      <c r="H269" s="163"/>
    </row>
    <row r="270" spans="1:8" ht="18" customHeight="1" x14ac:dyDescent="0.4">
      <c r="E270" s="1" t="s">
        <v>954</v>
      </c>
      <c r="G270" s="162">
        <v>32374.999999999996</v>
      </c>
      <c r="H270" s="163"/>
    </row>
    <row r="271" spans="1:8" ht="18" customHeight="1" x14ac:dyDescent="0.4">
      <c r="E271" s="1" t="s">
        <v>184</v>
      </c>
      <c r="G271" s="162">
        <v>32374.999999999996</v>
      </c>
      <c r="H271" s="163"/>
    </row>
    <row r="272" spans="1:8" ht="18" customHeight="1" x14ac:dyDescent="0.4">
      <c r="E272" s="1" t="s">
        <v>963</v>
      </c>
      <c r="G272" s="162">
        <v>32374.999999999996</v>
      </c>
      <c r="H272" s="163"/>
    </row>
    <row r="273" spans="1:8" ht="18" customHeight="1" x14ac:dyDescent="0.4">
      <c r="E273" s="1" t="s">
        <v>951</v>
      </c>
      <c r="G273" s="162">
        <v>32374.999999999996</v>
      </c>
      <c r="H273" s="163"/>
    </row>
    <row r="274" spans="1:8" ht="18" customHeight="1" x14ac:dyDescent="0.4">
      <c r="A274" s="2" t="s">
        <v>1584</v>
      </c>
      <c r="B274" s="5">
        <v>43181</v>
      </c>
      <c r="C274" s="11" t="s">
        <v>1585</v>
      </c>
      <c r="D274" s="2" t="s">
        <v>1586</v>
      </c>
      <c r="E274" s="157" t="s">
        <v>1332</v>
      </c>
      <c r="F274" s="6">
        <v>653950</v>
      </c>
      <c r="G274" s="162"/>
      <c r="H274" s="163"/>
    </row>
    <row r="275" spans="1:8" ht="18" customHeight="1" x14ac:dyDescent="0.4">
      <c r="E275" s="1" t="s">
        <v>232</v>
      </c>
      <c r="F275" s="85"/>
      <c r="G275" s="164">
        <v>123000</v>
      </c>
      <c r="H275" s="165"/>
    </row>
    <row r="276" spans="1:8" ht="18" customHeight="1" x14ac:dyDescent="0.4">
      <c r="E276" s="1" t="s">
        <v>1003</v>
      </c>
      <c r="G276" s="162">
        <v>32374.999999999996</v>
      </c>
      <c r="H276" s="163"/>
    </row>
    <row r="277" spans="1:8" ht="18" customHeight="1" x14ac:dyDescent="0.4">
      <c r="E277" s="1" t="s">
        <v>949</v>
      </c>
      <c r="G277" s="162">
        <v>32374.999999999996</v>
      </c>
      <c r="H277" s="163"/>
    </row>
    <row r="278" spans="1:8" ht="18" customHeight="1" x14ac:dyDescent="0.4">
      <c r="E278" s="1" t="s">
        <v>948</v>
      </c>
      <c r="G278" s="162">
        <v>32374.999999999996</v>
      </c>
      <c r="H278" s="163"/>
    </row>
    <row r="279" spans="1:8" ht="18" customHeight="1" x14ac:dyDescent="0.4">
      <c r="E279" s="1" t="s">
        <v>977</v>
      </c>
      <c r="G279" s="162">
        <v>38850</v>
      </c>
      <c r="H279" s="163"/>
    </row>
    <row r="280" spans="1:8" ht="18" customHeight="1" x14ac:dyDescent="0.4">
      <c r="E280" s="1" t="s">
        <v>975</v>
      </c>
      <c r="G280" s="162">
        <v>38850</v>
      </c>
      <c r="H280" s="163"/>
    </row>
    <row r="281" spans="1:8" ht="18" customHeight="1" x14ac:dyDescent="0.4">
      <c r="E281" s="1" t="s">
        <v>1071</v>
      </c>
      <c r="G281" s="162">
        <v>64749.999999999993</v>
      </c>
      <c r="H281" s="163"/>
    </row>
    <row r="282" spans="1:8" ht="18" customHeight="1" x14ac:dyDescent="0.4">
      <c r="E282" s="1" t="s">
        <v>1156</v>
      </c>
      <c r="G282" s="162">
        <v>32374.999999999996</v>
      </c>
      <c r="H282" s="163"/>
    </row>
    <row r="283" spans="1:8" ht="18" customHeight="1" x14ac:dyDescent="0.4">
      <c r="E283" s="1" t="s">
        <v>1154</v>
      </c>
      <c r="G283" s="162">
        <v>32374.999999999996</v>
      </c>
      <c r="H283" s="163"/>
    </row>
    <row r="284" spans="1:8" ht="18" customHeight="1" x14ac:dyDescent="0.4">
      <c r="E284" s="1" t="s">
        <v>1074</v>
      </c>
      <c r="G284" s="162">
        <v>32374.999999999996</v>
      </c>
      <c r="H284" s="163"/>
    </row>
    <row r="285" spans="1:8" ht="18" customHeight="1" x14ac:dyDescent="0.4">
      <c r="E285" s="1" t="s">
        <v>1073</v>
      </c>
      <c r="G285" s="162">
        <v>32374.999999999996</v>
      </c>
      <c r="H285" s="163"/>
    </row>
    <row r="286" spans="1:8" ht="18" customHeight="1" x14ac:dyDescent="0.4">
      <c r="E286" s="1" t="s">
        <v>1146</v>
      </c>
      <c r="G286" s="162">
        <v>32374.999999999996</v>
      </c>
      <c r="H286" s="163"/>
    </row>
    <row r="287" spans="1:8" ht="18" customHeight="1" x14ac:dyDescent="0.4">
      <c r="E287" s="1" t="s">
        <v>1075</v>
      </c>
      <c r="G287" s="162">
        <v>32374.999999999996</v>
      </c>
      <c r="H287" s="163"/>
    </row>
    <row r="288" spans="1:8" ht="18" customHeight="1" x14ac:dyDescent="0.4">
      <c r="E288" s="1" t="s">
        <v>1153</v>
      </c>
      <c r="G288" s="162">
        <v>32374.999999999996</v>
      </c>
      <c r="H288" s="163"/>
    </row>
    <row r="289" spans="1:8" ht="18" customHeight="1" x14ac:dyDescent="0.4">
      <c r="E289" s="1" t="s">
        <v>1148</v>
      </c>
      <c r="G289" s="162">
        <v>32374.999999999996</v>
      </c>
      <c r="H289" s="163"/>
    </row>
    <row r="290" spans="1:8" ht="18" customHeight="1" x14ac:dyDescent="0.4">
      <c r="E290" s="1" t="s">
        <v>1079</v>
      </c>
      <c r="G290" s="162">
        <v>32374.999999999996</v>
      </c>
      <c r="H290" s="163"/>
    </row>
    <row r="291" spans="1:8" ht="18" customHeight="1" x14ac:dyDescent="0.4">
      <c r="G291" s="162"/>
      <c r="H291" s="163"/>
    </row>
    <row r="292" spans="1:8" ht="18" customHeight="1" x14ac:dyDescent="0.4">
      <c r="A292" s="2" t="s">
        <v>1572</v>
      </c>
      <c r="B292" s="5">
        <v>43181</v>
      </c>
      <c r="C292" s="11" t="s">
        <v>1576</v>
      </c>
      <c r="D292" s="2" t="s">
        <v>1574</v>
      </c>
      <c r="E292" s="157" t="s">
        <v>1332</v>
      </c>
      <c r="F292" s="6">
        <v>765600</v>
      </c>
      <c r="G292" s="162"/>
      <c r="H292" s="163"/>
    </row>
    <row r="293" spans="1:8" ht="18" customHeight="1" x14ac:dyDescent="0.4">
      <c r="E293" s="1" t="s">
        <v>232</v>
      </c>
      <c r="G293" s="162">
        <v>144000</v>
      </c>
      <c r="H293" s="163"/>
    </row>
    <row r="294" spans="1:8" ht="18" customHeight="1" x14ac:dyDescent="0.4">
      <c r="E294" s="1" t="s">
        <v>607</v>
      </c>
      <c r="G294" s="162">
        <v>32374.999999999996</v>
      </c>
      <c r="H294" s="163"/>
    </row>
    <row r="295" spans="1:8" ht="18" customHeight="1" x14ac:dyDescent="0.4">
      <c r="E295" s="1" t="s">
        <v>609</v>
      </c>
      <c r="G295" s="162">
        <v>32374.999999999996</v>
      </c>
      <c r="H295" s="163"/>
    </row>
    <row r="296" spans="1:8" ht="18" customHeight="1" x14ac:dyDescent="0.4">
      <c r="E296" s="1" t="s">
        <v>602</v>
      </c>
      <c r="G296" s="162">
        <v>48562.5</v>
      </c>
      <c r="H296" s="163"/>
    </row>
    <row r="297" spans="1:8" ht="18" customHeight="1" x14ac:dyDescent="0.4">
      <c r="E297" s="1" t="s">
        <v>603</v>
      </c>
      <c r="G297" s="162">
        <v>58274.999999999993</v>
      </c>
      <c r="H297" s="163"/>
    </row>
    <row r="298" spans="1:8" ht="18" customHeight="1" x14ac:dyDescent="0.4">
      <c r="E298" s="1" t="s">
        <v>604</v>
      </c>
      <c r="G298" s="162">
        <v>32374.999999999996</v>
      </c>
      <c r="H298" s="163"/>
    </row>
    <row r="299" spans="1:8" ht="18" customHeight="1" x14ac:dyDescent="0.4">
      <c r="E299" s="1" t="s">
        <v>804</v>
      </c>
      <c r="G299" s="162">
        <v>32374.999999999996</v>
      </c>
      <c r="H299" s="163"/>
    </row>
    <row r="300" spans="1:8" ht="18" customHeight="1" x14ac:dyDescent="0.4">
      <c r="E300" s="1" t="s">
        <v>608</v>
      </c>
      <c r="G300" s="162">
        <v>32374.999999999996</v>
      </c>
      <c r="H300" s="163"/>
    </row>
    <row r="301" spans="1:8" ht="18" customHeight="1" x14ac:dyDescent="0.4">
      <c r="E301" s="1" t="s">
        <v>610</v>
      </c>
      <c r="G301" s="162">
        <v>32374.999999999996</v>
      </c>
      <c r="H301" s="163"/>
    </row>
    <row r="302" spans="1:8" ht="18" customHeight="1" x14ac:dyDescent="0.4">
      <c r="E302" s="1" t="s">
        <v>165</v>
      </c>
      <c r="G302" s="162">
        <v>42087.5</v>
      </c>
      <c r="H302" s="163"/>
    </row>
    <row r="303" spans="1:8" ht="18" customHeight="1" x14ac:dyDescent="0.4">
      <c r="E303" s="1" t="s">
        <v>167</v>
      </c>
      <c r="G303" s="162">
        <v>58274.999999999993</v>
      </c>
      <c r="H303" s="163"/>
    </row>
    <row r="304" spans="1:8" ht="18" customHeight="1" x14ac:dyDescent="0.4">
      <c r="E304" s="1" t="s">
        <v>785</v>
      </c>
      <c r="G304" s="162">
        <v>32374.999999999996</v>
      </c>
      <c r="H304" s="163"/>
    </row>
    <row r="305" spans="1:11" ht="18" customHeight="1" x14ac:dyDescent="0.4">
      <c r="E305" s="1" t="s">
        <v>605</v>
      </c>
      <c r="G305" s="162">
        <v>32374.999999999996</v>
      </c>
      <c r="H305" s="163"/>
    </row>
    <row r="306" spans="1:11" ht="18" customHeight="1" x14ac:dyDescent="0.4">
      <c r="E306" s="1" t="s">
        <v>753</v>
      </c>
      <c r="G306" s="162">
        <v>58274.999999999993</v>
      </c>
      <c r="H306" s="163"/>
    </row>
    <row r="307" spans="1:11" ht="18" customHeight="1" x14ac:dyDescent="0.4">
      <c r="E307" s="1" t="s">
        <v>565</v>
      </c>
      <c r="G307" s="162">
        <v>32374.999999999996</v>
      </c>
      <c r="H307" s="163"/>
    </row>
    <row r="308" spans="1:11" ht="18" customHeight="1" x14ac:dyDescent="0.4">
      <c r="E308" s="1" t="s">
        <v>563</v>
      </c>
      <c r="G308" s="162">
        <v>64749.999999999993</v>
      </c>
      <c r="H308" s="163"/>
    </row>
    <row r="309" spans="1:11" ht="18" customHeight="1" x14ac:dyDescent="0.4">
      <c r="A309" s="2" t="s">
        <v>1587</v>
      </c>
      <c r="B309" s="5">
        <v>43181</v>
      </c>
      <c r="C309" s="11" t="s">
        <v>1588</v>
      </c>
      <c r="D309" s="2" t="s">
        <v>1589</v>
      </c>
      <c r="E309" s="157" t="s">
        <v>1332</v>
      </c>
      <c r="F309" s="6">
        <v>813450</v>
      </c>
      <c r="G309" s="162"/>
      <c r="H309" s="163"/>
      <c r="K309" s="2" t="s">
        <v>1515</v>
      </c>
    </row>
    <row r="310" spans="1:11" ht="18" customHeight="1" x14ac:dyDescent="0.4">
      <c r="E310" s="1" t="s">
        <v>232</v>
      </c>
      <c r="G310" s="162">
        <v>153000</v>
      </c>
      <c r="H310" s="163"/>
    </row>
    <row r="311" spans="1:11" ht="18" customHeight="1" x14ac:dyDescent="0.4">
      <c r="E311" s="1" t="s">
        <v>132</v>
      </c>
      <c r="G311" s="162">
        <v>51800</v>
      </c>
      <c r="H311" s="163"/>
    </row>
    <row r="312" spans="1:11" ht="18" customHeight="1" x14ac:dyDescent="0.4">
      <c r="E312" s="1" t="s">
        <v>564</v>
      </c>
      <c r="G312" s="162">
        <v>55037.5</v>
      </c>
      <c r="H312" s="163"/>
    </row>
    <row r="313" spans="1:11" ht="18" customHeight="1" x14ac:dyDescent="0.4">
      <c r="E313" s="1" t="s">
        <v>1493</v>
      </c>
      <c r="G313" s="162">
        <v>32374.999999999996</v>
      </c>
      <c r="H313" s="163"/>
    </row>
    <row r="314" spans="1:11" ht="18" customHeight="1" x14ac:dyDescent="0.4">
      <c r="E314" s="1" t="s">
        <v>754</v>
      </c>
      <c r="G314" s="162">
        <v>58274.999999999993</v>
      </c>
      <c r="H314" s="163"/>
    </row>
    <row r="315" spans="1:11" ht="18" customHeight="1" x14ac:dyDescent="0.4">
      <c r="E315" s="1" t="s">
        <v>576</v>
      </c>
      <c r="G315" s="162">
        <v>32374.999999999996</v>
      </c>
      <c r="H315" s="163"/>
    </row>
    <row r="316" spans="1:11" ht="18" customHeight="1" x14ac:dyDescent="0.4">
      <c r="E316" s="1" t="s">
        <v>1491</v>
      </c>
      <c r="G316" s="162">
        <v>45325</v>
      </c>
      <c r="H316" s="163"/>
    </row>
    <row r="317" spans="1:11" ht="18" customHeight="1" x14ac:dyDescent="0.4">
      <c r="E317" s="1" t="s">
        <v>580</v>
      </c>
      <c r="G317" s="162">
        <v>32374.999999999996</v>
      </c>
      <c r="H317" s="163"/>
    </row>
    <row r="318" spans="1:11" ht="18" customHeight="1" x14ac:dyDescent="0.4">
      <c r="E318" s="1" t="s">
        <v>1492</v>
      </c>
      <c r="G318" s="162">
        <v>32374.999999999996</v>
      </c>
      <c r="H318" s="163"/>
    </row>
    <row r="319" spans="1:11" ht="18" customHeight="1" x14ac:dyDescent="0.4">
      <c r="E319" s="1" t="s">
        <v>1490</v>
      </c>
      <c r="G319" s="162">
        <v>32374.999999999996</v>
      </c>
      <c r="H319" s="163"/>
    </row>
    <row r="320" spans="1:11" ht="18" customHeight="1" x14ac:dyDescent="0.4">
      <c r="E320" s="1" t="s">
        <v>796</v>
      </c>
      <c r="G320" s="162">
        <v>48562.5</v>
      </c>
      <c r="H320" s="163"/>
    </row>
    <row r="321" spans="1:8" ht="18" customHeight="1" x14ac:dyDescent="0.4">
      <c r="E321" s="1" t="s">
        <v>791</v>
      </c>
      <c r="G321" s="162">
        <v>58274.999999999993</v>
      </c>
      <c r="H321" s="163"/>
    </row>
    <row r="322" spans="1:8" ht="18" customHeight="1" x14ac:dyDescent="0.4">
      <c r="E322" s="1" t="s">
        <v>1494</v>
      </c>
      <c r="G322" s="162">
        <v>64749.999999999993</v>
      </c>
      <c r="H322" s="163"/>
    </row>
    <row r="323" spans="1:8" ht="18" customHeight="1" x14ac:dyDescent="0.4">
      <c r="E323" s="1" t="s">
        <v>611</v>
      </c>
      <c r="G323" s="162">
        <v>32374.999999999996</v>
      </c>
      <c r="H323" s="163"/>
    </row>
    <row r="324" spans="1:8" ht="18" customHeight="1" x14ac:dyDescent="0.4">
      <c r="E324" s="1" t="s">
        <v>612</v>
      </c>
      <c r="G324" s="162">
        <v>32374.999999999996</v>
      </c>
      <c r="H324" s="163"/>
    </row>
    <row r="325" spans="1:8" ht="18" customHeight="1" x14ac:dyDescent="0.4">
      <c r="E325" s="1" t="s">
        <v>614</v>
      </c>
      <c r="G325" s="162">
        <v>51800</v>
      </c>
      <c r="H325" s="163"/>
    </row>
    <row r="326" spans="1:8" ht="18" customHeight="1" x14ac:dyDescent="0.4">
      <c r="A326" s="2" t="s">
        <v>1569</v>
      </c>
      <c r="B326" s="5">
        <v>43181</v>
      </c>
      <c r="C326" s="11" t="s">
        <v>1570</v>
      </c>
      <c r="D326" s="2" t="s">
        <v>1571</v>
      </c>
      <c r="E326" s="157" t="s">
        <v>1332</v>
      </c>
      <c r="F326" s="6">
        <v>1020800</v>
      </c>
      <c r="G326" s="162"/>
      <c r="H326" s="163"/>
    </row>
    <row r="327" spans="1:8" ht="18" customHeight="1" x14ac:dyDescent="0.4">
      <c r="E327" s="1" t="s">
        <v>232</v>
      </c>
      <c r="G327" s="162">
        <v>192000</v>
      </c>
      <c r="H327" s="163"/>
    </row>
    <row r="328" spans="1:8" ht="18" customHeight="1" x14ac:dyDescent="0.4">
      <c r="E328" s="1" t="s">
        <v>150</v>
      </c>
      <c r="G328" s="162">
        <v>80937.5</v>
      </c>
      <c r="H328" s="163"/>
    </row>
    <row r="329" spans="1:8" ht="18" customHeight="1" x14ac:dyDescent="0.4">
      <c r="E329" s="1" t="s">
        <v>552</v>
      </c>
      <c r="G329" s="162">
        <v>64749.999999999993</v>
      </c>
      <c r="H329" s="163"/>
    </row>
    <row r="330" spans="1:8" ht="18" customHeight="1" x14ac:dyDescent="0.4">
      <c r="E330" s="1" t="s">
        <v>553</v>
      </c>
      <c r="G330" s="162">
        <v>64749.999999999993</v>
      </c>
      <c r="H330" s="163"/>
    </row>
    <row r="331" spans="1:8" ht="18" customHeight="1" x14ac:dyDescent="0.4">
      <c r="E331" s="1" t="s">
        <v>1512</v>
      </c>
      <c r="G331" s="162">
        <v>58274.999999999993</v>
      </c>
      <c r="H331" s="163"/>
    </row>
    <row r="332" spans="1:8" ht="18" customHeight="1" x14ac:dyDescent="0.4">
      <c r="E332" s="1" t="s">
        <v>557</v>
      </c>
      <c r="G332" s="162">
        <v>64749.999999999993</v>
      </c>
      <c r="H332" s="163"/>
    </row>
    <row r="333" spans="1:8" ht="18" customHeight="1" x14ac:dyDescent="0.4">
      <c r="E333" s="1" t="s">
        <v>1513</v>
      </c>
      <c r="G333" s="162">
        <v>58274.999999999993</v>
      </c>
      <c r="H333" s="163"/>
    </row>
    <row r="334" spans="1:8" ht="18" customHeight="1" x14ac:dyDescent="0.4">
      <c r="E334" s="1" t="s">
        <v>548</v>
      </c>
      <c r="G334" s="162">
        <v>55037.5</v>
      </c>
      <c r="H334" s="163"/>
    </row>
    <row r="335" spans="1:8" ht="18" customHeight="1" x14ac:dyDescent="0.4">
      <c r="E335" s="1" t="s">
        <v>551</v>
      </c>
      <c r="G335" s="162">
        <v>64749.999999999993</v>
      </c>
      <c r="H335" s="163"/>
    </row>
    <row r="336" spans="1:8" ht="18" customHeight="1" x14ac:dyDescent="0.4">
      <c r="E336" s="1" t="s">
        <v>1514</v>
      </c>
      <c r="G336" s="162">
        <v>64749.999999999993</v>
      </c>
      <c r="H336" s="163"/>
    </row>
    <row r="337" spans="1:8" ht="18" customHeight="1" x14ac:dyDescent="0.4">
      <c r="E337" s="1" t="s">
        <v>128</v>
      </c>
      <c r="G337" s="162">
        <v>58274.999999999993</v>
      </c>
      <c r="H337" s="163"/>
    </row>
    <row r="338" spans="1:8" ht="18" customHeight="1" x14ac:dyDescent="0.4">
      <c r="E338" s="1" t="s">
        <v>810</v>
      </c>
      <c r="G338" s="162">
        <v>64749.999999999993</v>
      </c>
      <c r="H338" s="163"/>
    </row>
    <row r="339" spans="1:8" ht="18" customHeight="1" x14ac:dyDescent="0.4">
      <c r="E339" s="1" t="s">
        <v>601</v>
      </c>
      <c r="G339" s="162">
        <v>32374.999999999996</v>
      </c>
      <c r="H339" s="163"/>
    </row>
    <row r="340" spans="1:8" ht="18" customHeight="1" x14ac:dyDescent="0.4">
      <c r="E340" s="1" t="s">
        <v>782</v>
      </c>
      <c r="G340" s="162">
        <v>32374.999999999996</v>
      </c>
      <c r="H340" s="163"/>
    </row>
    <row r="341" spans="1:8" ht="18" customHeight="1" x14ac:dyDescent="0.4">
      <c r="E341" s="1" t="s">
        <v>600</v>
      </c>
      <c r="G341" s="162">
        <v>32374.999999999996</v>
      </c>
      <c r="H341" s="163"/>
    </row>
    <row r="342" spans="1:8" ht="18" customHeight="1" x14ac:dyDescent="0.4">
      <c r="E342" s="1" t="s">
        <v>1137</v>
      </c>
      <c r="G342" s="162">
        <v>32374.999999999996</v>
      </c>
      <c r="H342" s="163"/>
    </row>
    <row r="343" spans="1:8" ht="18" customHeight="1" x14ac:dyDescent="0.4">
      <c r="A343" s="2" t="s">
        <v>1575</v>
      </c>
      <c r="B343" s="5">
        <v>43181</v>
      </c>
      <c r="C343" s="11" t="s">
        <v>1573</v>
      </c>
      <c r="D343" s="2" t="s">
        <v>1577</v>
      </c>
      <c r="E343" s="157" t="s">
        <v>1332</v>
      </c>
      <c r="F343" s="6">
        <v>1156375</v>
      </c>
      <c r="G343" s="162"/>
      <c r="H343" s="163"/>
    </row>
    <row r="344" spans="1:8" ht="18" customHeight="1" x14ac:dyDescent="0.4">
      <c r="E344" s="1" t="s">
        <v>232</v>
      </c>
      <c r="G344" s="162">
        <v>217500</v>
      </c>
      <c r="H344" s="163"/>
    </row>
    <row r="345" spans="1:8" ht="18" customHeight="1" x14ac:dyDescent="0.4">
      <c r="E345" s="1" t="s">
        <v>568</v>
      </c>
      <c r="G345" s="162">
        <v>58274.999999999993</v>
      </c>
      <c r="H345" s="163"/>
    </row>
    <row r="346" spans="1:8" ht="18" customHeight="1" x14ac:dyDescent="0.4">
      <c r="E346" s="1" t="s">
        <v>555</v>
      </c>
      <c r="G346" s="162">
        <v>64749.999999999993</v>
      </c>
      <c r="H346" s="163"/>
    </row>
    <row r="347" spans="1:8" ht="18" customHeight="1" x14ac:dyDescent="0.4">
      <c r="E347" s="1" t="s">
        <v>554</v>
      </c>
      <c r="G347" s="162">
        <v>64749.999999999993</v>
      </c>
      <c r="H347" s="163"/>
    </row>
    <row r="348" spans="1:8" ht="18" customHeight="1" x14ac:dyDescent="0.4">
      <c r="E348" s="1" t="s">
        <v>549</v>
      </c>
      <c r="G348" s="162">
        <v>64749.999999999993</v>
      </c>
      <c r="H348" s="163"/>
    </row>
    <row r="349" spans="1:8" ht="18" customHeight="1" x14ac:dyDescent="0.4">
      <c r="E349" s="1" t="s">
        <v>778</v>
      </c>
      <c r="G349" s="162">
        <v>64749.999999999993</v>
      </c>
      <c r="H349" s="163"/>
    </row>
    <row r="350" spans="1:8" ht="18" customHeight="1" x14ac:dyDescent="0.4">
      <c r="E350" s="1" t="s">
        <v>561</v>
      </c>
      <c r="G350" s="162">
        <v>64749.999999999993</v>
      </c>
      <c r="H350" s="163"/>
    </row>
    <row r="351" spans="1:8" ht="18" customHeight="1" x14ac:dyDescent="0.4">
      <c r="E351" s="1" t="s">
        <v>545</v>
      </c>
      <c r="G351" s="162">
        <v>80937.5</v>
      </c>
      <c r="H351" s="163"/>
    </row>
    <row r="352" spans="1:8" ht="18" customHeight="1" x14ac:dyDescent="0.4">
      <c r="E352" s="1" t="s">
        <v>544</v>
      </c>
      <c r="G352" s="162">
        <v>64749.999999999993</v>
      </c>
      <c r="H352" s="163"/>
    </row>
    <row r="353" spans="1:8" ht="18" customHeight="1" x14ac:dyDescent="0.4">
      <c r="E353" s="1" t="s">
        <v>546</v>
      </c>
      <c r="G353" s="162">
        <v>64749.999999999993</v>
      </c>
      <c r="H353" s="163"/>
    </row>
    <row r="354" spans="1:8" ht="18" customHeight="1" x14ac:dyDescent="0.4">
      <c r="E354" s="1" t="s">
        <v>157</v>
      </c>
      <c r="G354" s="162">
        <v>58274.999999999993</v>
      </c>
      <c r="H354" s="163"/>
    </row>
    <row r="355" spans="1:8" ht="18" customHeight="1" x14ac:dyDescent="0.4">
      <c r="E355" s="1" t="s">
        <v>559</v>
      </c>
      <c r="G355" s="162">
        <v>64749.999999999993</v>
      </c>
      <c r="H355" s="163"/>
    </row>
    <row r="356" spans="1:8" ht="18" customHeight="1" x14ac:dyDescent="0.4">
      <c r="E356" s="1" t="s">
        <v>550</v>
      </c>
      <c r="G356" s="162">
        <v>64749.999999999993</v>
      </c>
      <c r="H356" s="163"/>
    </row>
    <row r="357" spans="1:8" ht="18" customHeight="1" x14ac:dyDescent="0.4">
      <c r="E357" s="1" t="s">
        <v>770</v>
      </c>
      <c r="G357" s="162">
        <v>35612.5</v>
      </c>
      <c r="H357" s="163"/>
    </row>
    <row r="358" spans="1:8" ht="18" customHeight="1" x14ac:dyDescent="0.4">
      <c r="E358" s="1" t="s">
        <v>154</v>
      </c>
      <c r="G358" s="162">
        <v>64749.999999999993</v>
      </c>
      <c r="H358" s="163"/>
    </row>
    <row r="359" spans="1:8" ht="18" customHeight="1" x14ac:dyDescent="0.4">
      <c r="E359" s="1" t="s">
        <v>560</v>
      </c>
      <c r="G359" s="162">
        <v>58274.999999999993</v>
      </c>
      <c r="H359" s="163"/>
    </row>
    <row r="360" spans="1:8" ht="18" customHeight="1" x14ac:dyDescent="0.4">
      <c r="A360" s="2" t="s">
        <v>1580</v>
      </c>
      <c r="B360" s="5">
        <v>43181</v>
      </c>
      <c r="C360" s="11" t="s">
        <v>1581</v>
      </c>
      <c r="D360" s="2" t="s">
        <v>1582</v>
      </c>
      <c r="E360" s="157" t="s">
        <v>1536</v>
      </c>
      <c r="F360" s="6">
        <v>909150</v>
      </c>
      <c r="G360" s="162"/>
      <c r="H360" s="163"/>
    </row>
    <row r="361" spans="1:8" ht="18" customHeight="1" x14ac:dyDescent="0.4">
      <c r="E361" s="1" t="s">
        <v>232</v>
      </c>
      <c r="G361" s="162">
        <v>171000</v>
      </c>
      <c r="H361" s="163"/>
    </row>
    <row r="362" spans="1:8" ht="18" customHeight="1" x14ac:dyDescent="0.4">
      <c r="E362" s="1" t="s">
        <v>1070</v>
      </c>
      <c r="G362" s="162">
        <v>38850</v>
      </c>
      <c r="H362" s="163"/>
    </row>
    <row r="363" spans="1:8" ht="18" customHeight="1" x14ac:dyDescent="0.4">
      <c r="E363" s="1" t="s">
        <v>1082</v>
      </c>
      <c r="G363" s="162">
        <v>32374.999999999996</v>
      </c>
      <c r="H363" s="163"/>
    </row>
    <row r="364" spans="1:8" ht="18" customHeight="1" x14ac:dyDescent="0.4">
      <c r="E364" s="1" t="s">
        <v>1081</v>
      </c>
      <c r="G364" s="162">
        <v>32374.999999999996</v>
      </c>
      <c r="H364" s="163"/>
    </row>
    <row r="365" spans="1:8" ht="18" customHeight="1" x14ac:dyDescent="0.4">
      <c r="E365" s="1" t="s">
        <v>1083</v>
      </c>
      <c r="G365" s="162">
        <v>32374.999999999996</v>
      </c>
      <c r="H365" s="163"/>
    </row>
    <row r="366" spans="1:8" ht="18" customHeight="1" x14ac:dyDescent="0.4">
      <c r="E366" s="1" t="s">
        <v>1142</v>
      </c>
      <c r="G366" s="162">
        <v>64749.999999999993</v>
      </c>
      <c r="H366" s="163"/>
    </row>
    <row r="367" spans="1:8" ht="18" customHeight="1" x14ac:dyDescent="0.4">
      <c r="E367" s="1" t="s">
        <v>1077</v>
      </c>
      <c r="G367" s="162">
        <v>64749.999999999993</v>
      </c>
      <c r="H367" s="163"/>
    </row>
    <row r="368" spans="1:8" ht="18" customHeight="1" x14ac:dyDescent="0.4">
      <c r="E368" s="1" t="s">
        <v>211</v>
      </c>
      <c r="G368" s="162">
        <v>71225</v>
      </c>
      <c r="H368" s="163"/>
    </row>
    <row r="369" spans="2:9" ht="18" customHeight="1" x14ac:dyDescent="0.4">
      <c r="E369" s="1" t="s">
        <v>210</v>
      </c>
      <c r="G369" s="162">
        <v>71225</v>
      </c>
      <c r="H369" s="163"/>
    </row>
    <row r="370" spans="2:9" ht="18" customHeight="1" x14ac:dyDescent="0.4">
      <c r="E370" s="1" t="s">
        <v>1144</v>
      </c>
      <c r="G370" s="162">
        <v>80937.5</v>
      </c>
      <c r="H370" s="163"/>
    </row>
    <row r="371" spans="2:9" ht="18" customHeight="1" x14ac:dyDescent="0.4">
      <c r="E371" s="1" t="s">
        <v>1078</v>
      </c>
      <c r="G371" s="162">
        <v>58274.999999999993</v>
      </c>
      <c r="H371" s="163"/>
    </row>
    <row r="372" spans="2:9" ht="18" customHeight="1" x14ac:dyDescent="0.4">
      <c r="E372" s="1" t="s">
        <v>1076</v>
      </c>
      <c r="G372" s="162">
        <v>71225</v>
      </c>
      <c r="H372" s="163"/>
    </row>
    <row r="373" spans="2:9" ht="18" customHeight="1" x14ac:dyDescent="0.4">
      <c r="E373" s="1" t="s">
        <v>527</v>
      </c>
      <c r="G373" s="162">
        <v>48562.5</v>
      </c>
      <c r="H373" s="163"/>
    </row>
    <row r="374" spans="2:9" ht="18" customHeight="1" x14ac:dyDescent="0.4">
      <c r="E374" s="1" t="s">
        <v>916</v>
      </c>
      <c r="G374" s="162">
        <v>71225</v>
      </c>
      <c r="H374" s="163"/>
    </row>
    <row r="375" spans="2:9" ht="18" customHeight="1" x14ac:dyDescent="0.4"/>
    <row r="376" spans="2:9" s="88" customFormat="1" ht="18" customHeight="1" x14ac:dyDescent="0.4">
      <c r="B376" s="87"/>
      <c r="C376" s="86"/>
      <c r="E376" s="89" t="s">
        <v>78</v>
      </c>
      <c r="F376" s="90">
        <f>SUM(F4:F374)</f>
        <v>18094298.380000003</v>
      </c>
      <c r="G376" s="90">
        <f>SUM(G4:G374)</f>
        <v>18094198.375</v>
      </c>
      <c r="H376" s="90"/>
      <c r="I376" s="90"/>
    </row>
    <row r="377" spans="2:9" ht="18" customHeight="1" x14ac:dyDescent="0.4"/>
    <row r="378" spans="2:9" x14ac:dyDescent="0.4">
      <c r="D378" s="145"/>
      <c r="E378" s="175"/>
    </row>
    <row r="379" spans="2:9" x14ac:dyDescent="0.4">
      <c r="E379" s="169"/>
      <c r="F379" s="26"/>
      <c r="G379" s="4"/>
    </row>
    <row r="380" spans="2:9" x14ac:dyDescent="0.4">
      <c r="E380" s="169"/>
      <c r="F380" s="26"/>
      <c r="G380" s="4"/>
    </row>
    <row r="381" spans="2:9" x14ac:dyDescent="0.4">
      <c r="E381" s="169"/>
      <c r="F381" s="26"/>
      <c r="G381" s="4"/>
    </row>
    <row r="382" spans="2:9" x14ac:dyDescent="0.4">
      <c r="E382" s="169"/>
      <c r="F382" s="26"/>
      <c r="G382" s="4"/>
    </row>
    <row r="383" spans="2:9" x14ac:dyDescent="0.4">
      <c r="E383" s="169"/>
      <c r="F383" s="26"/>
      <c r="G383" s="4"/>
    </row>
    <row r="384" spans="2:9" x14ac:dyDescent="0.4">
      <c r="E384" s="169"/>
      <c r="F384" s="26"/>
      <c r="G384" s="4"/>
    </row>
    <row r="385" spans="2:8" x14ac:dyDescent="0.4">
      <c r="E385" s="169"/>
      <c r="F385" s="26"/>
      <c r="G385" s="4"/>
    </row>
    <row r="386" spans="2:8" x14ac:dyDescent="0.4">
      <c r="E386" s="169"/>
      <c r="F386" s="26"/>
      <c r="G386" s="4"/>
    </row>
    <row r="387" spans="2:8" x14ac:dyDescent="0.4">
      <c r="E387" s="169"/>
      <c r="F387" s="26"/>
      <c r="G387" s="4"/>
    </row>
    <row r="388" spans="2:8" x14ac:dyDescent="0.4">
      <c r="E388" s="169"/>
      <c r="F388" s="26"/>
      <c r="G388" s="4"/>
    </row>
    <row r="389" spans="2:8" x14ac:dyDescent="0.4">
      <c r="E389" s="169"/>
      <c r="F389" s="26"/>
      <c r="G389" s="4"/>
    </row>
    <row r="390" spans="2:8" x14ac:dyDescent="0.4">
      <c r="E390" s="169"/>
      <c r="F390" s="26"/>
      <c r="G390" s="4"/>
    </row>
    <row r="391" spans="2:8" x14ac:dyDescent="0.4">
      <c r="E391" s="170"/>
      <c r="F391" s="26"/>
      <c r="G391" s="4"/>
    </row>
    <row r="392" spans="2:8" x14ac:dyDescent="0.4">
      <c r="E392" s="169"/>
      <c r="F392" s="26"/>
      <c r="G392" s="4"/>
    </row>
    <row r="393" spans="2:8" x14ac:dyDescent="0.4">
      <c r="E393" s="169"/>
      <c r="F393" s="26"/>
      <c r="G393" s="4"/>
    </row>
    <row r="395" spans="2:8" x14ac:dyDescent="0.4">
      <c r="B395" s="52"/>
      <c r="D395" s="145"/>
      <c r="E395" s="175"/>
      <c r="F395" s="144"/>
    </row>
    <row r="396" spans="2:8" x14ac:dyDescent="0.4">
      <c r="D396" s="171"/>
      <c r="E396" s="169"/>
      <c r="F396" s="26"/>
      <c r="G396" s="3"/>
      <c r="H396" s="172"/>
    </row>
    <row r="397" spans="2:8" x14ac:dyDescent="0.4">
      <c r="D397" s="171"/>
      <c r="E397" s="169"/>
      <c r="F397" s="26"/>
      <c r="G397" s="3"/>
      <c r="H397" s="172"/>
    </row>
    <row r="398" spans="2:8" x14ac:dyDescent="0.4">
      <c r="D398" s="171"/>
      <c r="E398" s="169"/>
      <c r="F398" s="26"/>
      <c r="G398" s="3"/>
      <c r="H398" s="172"/>
    </row>
    <row r="399" spans="2:8" x14ac:dyDescent="0.4">
      <c r="D399" s="171"/>
      <c r="E399" s="169"/>
      <c r="F399" s="26"/>
      <c r="G399" s="3"/>
      <c r="H399" s="172"/>
    </row>
    <row r="400" spans="2:8" x14ac:dyDescent="0.4">
      <c r="D400" s="171"/>
      <c r="E400" s="169"/>
      <c r="F400" s="26"/>
      <c r="G400" s="3"/>
      <c r="H400" s="172"/>
    </row>
    <row r="401" spans="4:8" x14ac:dyDescent="0.4">
      <c r="D401" s="171"/>
      <c r="E401" s="169"/>
      <c r="F401" s="26"/>
      <c r="G401" s="3"/>
      <c r="H401" s="172"/>
    </row>
    <row r="402" spans="4:8" x14ac:dyDescent="0.4">
      <c r="D402" s="171"/>
      <c r="E402" s="169"/>
      <c r="F402" s="26"/>
      <c r="G402" s="3"/>
      <c r="H402" s="172"/>
    </row>
    <row r="403" spans="4:8" x14ac:dyDescent="0.4">
      <c r="D403" s="171"/>
      <c r="E403" s="169"/>
      <c r="F403" s="26"/>
      <c r="G403" s="3"/>
      <c r="H403" s="172"/>
    </row>
    <row r="404" spans="4:8" x14ac:dyDescent="0.4">
      <c r="D404" s="171"/>
      <c r="E404" s="169"/>
      <c r="F404" s="26"/>
      <c r="G404" s="3"/>
      <c r="H404" s="172"/>
    </row>
    <row r="405" spans="4:8" x14ac:dyDescent="0.4">
      <c r="D405" s="171"/>
      <c r="E405" s="173"/>
      <c r="F405" s="26"/>
      <c r="G405" s="3"/>
      <c r="H405" s="172"/>
    </row>
    <row r="406" spans="4:8" x14ac:dyDescent="0.4">
      <c r="D406" s="171"/>
      <c r="E406" s="169"/>
      <c r="F406" s="26"/>
      <c r="G406" s="3"/>
      <c r="H406" s="172"/>
    </row>
    <row r="407" spans="4:8" x14ac:dyDescent="0.4">
      <c r="D407" s="171"/>
      <c r="E407" s="174"/>
      <c r="F407" s="172"/>
      <c r="G407" s="172"/>
      <c r="H407" s="172"/>
    </row>
  </sheetData>
  <pageMargins left="0.31496062992125984" right="0.11811023622047245" top="0.19685039370078741" bottom="0.15748031496062992" header="0" footer="0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S354"/>
  <sheetViews>
    <sheetView showGridLines="0" topLeftCell="A59" zoomScale="85" zoomScaleNormal="85" workbookViewId="0">
      <selection activeCell="B90" sqref="B90"/>
    </sheetView>
  </sheetViews>
  <sheetFormatPr defaultColWidth="9.125" defaultRowHeight="19.8" x14ac:dyDescent="0.4"/>
  <cols>
    <col min="1" max="1" width="11" style="190" customWidth="1"/>
    <col min="2" max="2" width="12.125" style="201" customWidth="1"/>
    <col min="3" max="3" width="9" style="202" bestFit="1" customWidth="1"/>
    <col min="4" max="4" width="10.875" style="190" bestFit="1" customWidth="1"/>
    <col min="5" max="5" width="48.375" style="207" customWidth="1"/>
    <col min="6" max="6" width="14" style="206" customWidth="1"/>
    <col min="7" max="7" width="21.375" style="206" customWidth="1"/>
    <col min="8" max="8" width="15" style="206" customWidth="1"/>
    <col min="9" max="9" width="15.375" style="397" customWidth="1"/>
    <col min="10" max="10" width="15.25" style="206" bestFit="1" customWidth="1"/>
    <col min="11" max="11" width="14.625" style="190" customWidth="1"/>
    <col min="12" max="12" width="14.125" style="190" bestFit="1" customWidth="1"/>
    <col min="13" max="16384" width="9.125" style="190"/>
  </cols>
  <sheetData>
    <row r="1" spans="1:19" ht="23.4" customHeight="1" x14ac:dyDescent="0.4">
      <c r="A1" s="186"/>
      <c r="B1" s="188"/>
      <c r="C1" s="481" t="s">
        <v>1722</v>
      </c>
      <c r="D1" s="481"/>
      <c r="E1" s="481"/>
      <c r="F1" s="481"/>
      <c r="G1" s="480">
        <v>47900000</v>
      </c>
      <c r="H1" s="480"/>
      <c r="I1" s="480"/>
      <c r="J1" s="189"/>
      <c r="K1" s="186"/>
      <c r="L1" s="186"/>
      <c r="M1" s="186"/>
      <c r="N1" s="186"/>
      <c r="O1" s="186"/>
      <c r="P1" s="186"/>
      <c r="Q1" s="186"/>
      <c r="R1" s="186"/>
      <c r="S1" s="186"/>
    </row>
    <row r="2" spans="1:19" x14ac:dyDescent="0.4">
      <c r="A2" s="186"/>
      <c r="B2" s="187"/>
      <c r="C2" s="188"/>
      <c r="D2" s="186"/>
      <c r="E2" s="191"/>
      <c r="F2" s="192" t="s">
        <v>61</v>
      </c>
      <c r="G2" s="192"/>
      <c r="H2" s="192"/>
      <c r="J2" s="192"/>
      <c r="K2" s="192"/>
      <c r="L2" s="193"/>
      <c r="M2" s="186"/>
      <c r="N2" s="186"/>
      <c r="O2" s="186"/>
      <c r="P2" s="186"/>
      <c r="Q2" s="186"/>
      <c r="R2" s="186"/>
      <c r="S2" s="186"/>
    </row>
    <row r="3" spans="1:19" x14ac:dyDescent="0.4">
      <c r="A3" s="194" t="s">
        <v>80</v>
      </c>
      <c r="B3" s="195" t="s">
        <v>1714</v>
      </c>
      <c r="C3" s="196" t="s">
        <v>81</v>
      </c>
      <c r="D3" s="194" t="s">
        <v>84</v>
      </c>
      <c r="E3" s="194" t="s">
        <v>83</v>
      </c>
      <c r="F3" s="197"/>
      <c r="G3" s="198" t="s">
        <v>125</v>
      </c>
      <c r="H3" s="376"/>
      <c r="I3" s="401" t="s">
        <v>1709</v>
      </c>
      <c r="J3" s="199" t="s">
        <v>148</v>
      </c>
      <c r="K3" s="194" t="s">
        <v>1283</v>
      </c>
      <c r="L3" s="200"/>
      <c r="M3" s="200"/>
      <c r="N3" s="200"/>
      <c r="O3" s="200"/>
      <c r="P3" s="200"/>
      <c r="Q3" s="200"/>
      <c r="R3" s="200"/>
      <c r="S3" s="200"/>
    </row>
    <row r="4" spans="1:19" ht="18" customHeight="1" x14ac:dyDescent="0.4">
      <c r="A4" s="269" t="s">
        <v>1723</v>
      </c>
      <c r="B4" s="482">
        <v>43248</v>
      </c>
      <c r="C4" s="188" t="s">
        <v>1724</v>
      </c>
      <c r="D4" s="186" t="s">
        <v>1761</v>
      </c>
      <c r="E4" s="282" t="s">
        <v>1710</v>
      </c>
      <c r="F4" s="283">
        <f>SUM(G5:G19)</f>
        <v>571650</v>
      </c>
      <c r="G4" s="278" t="s">
        <v>1760</v>
      </c>
      <c r="H4" s="377"/>
      <c r="I4" s="424"/>
    </row>
    <row r="5" spans="1:19" ht="18" customHeight="1" x14ac:dyDescent="0.4">
      <c r="B5" s="482"/>
      <c r="D5" s="190">
        <v>1</v>
      </c>
      <c r="E5" s="167" t="s">
        <v>977</v>
      </c>
      <c r="F5" s="166" t="s">
        <v>1422</v>
      </c>
      <c r="G5" s="176">
        <v>33300</v>
      </c>
      <c r="H5" s="4"/>
      <c r="I5" s="424"/>
    </row>
    <row r="6" spans="1:19" ht="18" customHeight="1" x14ac:dyDescent="0.4">
      <c r="D6" s="190">
        <v>2</v>
      </c>
      <c r="E6" s="167" t="s">
        <v>263</v>
      </c>
      <c r="F6" s="166" t="s">
        <v>1228</v>
      </c>
      <c r="G6" s="176">
        <v>27750</v>
      </c>
      <c r="H6" s="4"/>
      <c r="I6" s="424"/>
    </row>
    <row r="7" spans="1:19" ht="18" customHeight="1" x14ac:dyDescent="0.4">
      <c r="D7" s="190">
        <v>3</v>
      </c>
      <c r="E7" s="167" t="s">
        <v>261</v>
      </c>
      <c r="F7" s="166" t="s">
        <v>1227</v>
      </c>
      <c r="G7" s="176">
        <v>27750</v>
      </c>
      <c r="H7" s="4"/>
      <c r="I7" s="424"/>
    </row>
    <row r="8" spans="1:19" ht="18" customHeight="1" x14ac:dyDescent="0.4">
      <c r="D8" s="190">
        <v>4</v>
      </c>
      <c r="E8" s="167" t="s">
        <v>403</v>
      </c>
      <c r="F8" s="166" t="s">
        <v>1238</v>
      </c>
      <c r="G8" s="176">
        <v>27750</v>
      </c>
      <c r="H8" s="4"/>
      <c r="I8" s="424"/>
    </row>
    <row r="9" spans="1:19" ht="18" customHeight="1" x14ac:dyDescent="0.4">
      <c r="D9" s="190">
        <v>5</v>
      </c>
      <c r="E9" s="167" t="s">
        <v>578</v>
      </c>
      <c r="F9" s="166" t="s">
        <v>1308</v>
      </c>
      <c r="G9" s="176">
        <v>27750</v>
      </c>
      <c r="H9" s="4"/>
      <c r="I9" s="424"/>
    </row>
    <row r="10" spans="1:19" ht="18" customHeight="1" x14ac:dyDescent="0.4">
      <c r="D10" s="190">
        <v>6</v>
      </c>
      <c r="E10" s="167" t="s">
        <v>176</v>
      </c>
      <c r="F10" s="166" t="s">
        <v>1304</v>
      </c>
      <c r="G10" s="176">
        <v>41625</v>
      </c>
      <c r="H10" s="4"/>
      <c r="I10" s="424"/>
    </row>
    <row r="11" spans="1:19" ht="18" customHeight="1" x14ac:dyDescent="0.4">
      <c r="D11" s="190">
        <v>7</v>
      </c>
      <c r="E11" s="167" t="s">
        <v>252</v>
      </c>
      <c r="F11" s="166" t="s">
        <v>1203</v>
      </c>
      <c r="G11" s="176">
        <v>27750</v>
      </c>
      <c r="H11" s="4"/>
      <c r="I11" s="424"/>
    </row>
    <row r="12" spans="1:19" ht="18" customHeight="1" x14ac:dyDescent="0.4">
      <c r="D12" s="190">
        <v>8</v>
      </c>
      <c r="E12" s="167" t="s">
        <v>251</v>
      </c>
      <c r="F12" s="166" t="s">
        <v>1204</v>
      </c>
      <c r="G12" s="176">
        <v>27750</v>
      </c>
      <c r="H12" s="4"/>
      <c r="I12" s="424"/>
    </row>
    <row r="13" spans="1:19" ht="18" customHeight="1" x14ac:dyDescent="0.4">
      <c r="D13" s="190">
        <v>9</v>
      </c>
      <c r="E13" s="167" t="s">
        <v>250</v>
      </c>
      <c r="F13" s="166" t="s">
        <v>1206</v>
      </c>
      <c r="G13" s="176">
        <v>55500</v>
      </c>
      <c r="H13" s="4"/>
      <c r="I13" s="424"/>
    </row>
    <row r="14" spans="1:19" ht="18" customHeight="1" x14ac:dyDescent="0.4">
      <c r="D14" s="190">
        <v>10</v>
      </c>
      <c r="E14" s="167" t="s">
        <v>249</v>
      </c>
      <c r="F14" s="166" t="s">
        <v>1202</v>
      </c>
      <c r="G14" s="176">
        <v>52725</v>
      </c>
      <c r="H14" s="4"/>
      <c r="I14" s="424"/>
    </row>
    <row r="15" spans="1:19" ht="18" customHeight="1" x14ac:dyDescent="0.4">
      <c r="D15" s="190">
        <v>11</v>
      </c>
      <c r="E15" s="167" t="s">
        <v>550</v>
      </c>
      <c r="F15" s="166" t="s">
        <v>1476</v>
      </c>
      <c r="G15" s="176">
        <v>55500</v>
      </c>
      <c r="H15" s="4"/>
      <c r="I15" s="424"/>
    </row>
    <row r="16" spans="1:19" ht="18" customHeight="1" x14ac:dyDescent="0.4">
      <c r="D16" s="190">
        <v>12</v>
      </c>
      <c r="E16" s="167" t="s">
        <v>584</v>
      </c>
      <c r="F16" s="166" t="s">
        <v>1313</v>
      </c>
      <c r="G16" s="176">
        <v>55500</v>
      </c>
      <c r="H16" s="4"/>
      <c r="I16" s="424"/>
    </row>
    <row r="17" spans="1:9" ht="18" customHeight="1" x14ac:dyDescent="0.4">
      <c r="D17" s="190">
        <v>13</v>
      </c>
      <c r="E17" s="168" t="s">
        <v>816</v>
      </c>
      <c r="F17" s="166" t="s">
        <v>1321</v>
      </c>
      <c r="G17" s="176">
        <v>27750</v>
      </c>
      <c r="H17" s="4"/>
      <c r="I17" s="424"/>
    </row>
    <row r="18" spans="1:9" ht="18" customHeight="1" x14ac:dyDescent="0.4">
      <c r="D18" s="190">
        <v>14</v>
      </c>
      <c r="E18" s="167" t="s">
        <v>585</v>
      </c>
      <c r="F18" s="166" t="s">
        <v>1315</v>
      </c>
      <c r="G18" s="176">
        <v>55500</v>
      </c>
      <c r="H18" s="4"/>
      <c r="I18" s="424"/>
    </row>
    <row r="19" spans="1:9" ht="18" customHeight="1" x14ac:dyDescent="0.4">
      <c r="D19" s="190">
        <v>15</v>
      </c>
      <c r="E19" s="167" t="s">
        <v>582</v>
      </c>
      <c r="F19" s="166" t="s">
        <v>1322</v>
      </c>
      <c r="G19" s="176">
        <v>27750</v>
      </c>
      <c r="H19" s="4"/>
      <c r="I19" s="424"/>
    </row>
    <row r="20" spans="1:9" ht="9.6" customHeight="1" x14ac:dyDescent="0.4">
      <c r="G20" s="205"/>
      <c r="H20" s="212"/>
      <c r="I20" s="424"/>
    </row>
    <row r="21" spans="1:9" ht="18" customHeight="1" x14ac:dyDescent="0.4">
      <c r="A21" s="263" t="s">
        <v>1711</v>
      </c>
      <c r="B21" s="264" t="s">
        <v>1725</v>
      </c>
      <c r="C21" s="265" t="s">
        <v>1713</v>
      </c>
      <c r="D21" s="266"/>
      <c r="E21" s="267" t="s">
        <v>1712</v>
      </c>
      <c r="F21" s="268">
        <f>SUM(G22:G32)</f>
        <v>402375</v>
      </c>
      <c r="G21" s="262" t="s">
        <v>1770</v>
      </c>
      <c r="H21" s="378"/>
      <c r="I21" s="401" t="s">
        <v>1709</v>
      </c>
    </row>
    <row r="22" spans="1:9" ht="18" customHeight="1" x14ac:dyDescent="0.4">
      <c r="D22" s="209"/>
      <c r="E22" s="167" t="s">
        <v>791</v>
      </c>
      <c r="F22" s="166" t="s">
        <v>1460</v>
      </c>
      <c r="G22" s="176">
        <v>49950</v>
      </c>
      <c r="H22" s="4"/>
      <c r="I22" s="424"/>
    </row>
    <row r="23" spans="1:9" ht="18" customHeight="1" x14ac:dyDescent="0.4">
      <c r="D23" s="209"/>
      <c r="E23" s="167" t="s">
        <v>162</v>
      </c>
      <c r="F23" s="166" t="s">
        <v>1297</v>
      </c>
      <c r="G23" s="176">
        <v>38850</v>
      </c>
      <c r="H23" s="4"/>
      <c r="I23" s="424"/>
    </row>
    <row r="24" spans="1:9" ht="18" customHeight="1" x14ac:dyDescent="0.4">
      <c r="D24" s="209"/>
      <c r="E24" s="167" t="s">
        <v>1035</v>
      </c>
      <c r="F24" s="166" t="s">
        <v>1334</v>
      </c>
      <c r="G24" s="176">
        <v>27750</v>
      </c>
      <c r="H24" s="4"/>
      <c r="I24" s="424"/>
    </row>
    <row r="25" spans="1:9" ht="18" customHeight="1" x14ac:dyDescent="0.4">
      <c r="D25" s="209"/>
      <c r="E25" s="167" t="s">
        <v>247</v>
      </c>
      <c r="F25" s="166" t="s">
        <v>1171</v>
      </c>
      <c r="G25" s="176">
        <v>27750</v>
      </c>
      <c r="H25" s="4"/>
      <c r="I25" s="424"/>
    </row>
    <row r="26" spans="1:9" ht="18" customHeight="1" x14ac:dyDescent="0.4">
      <c r="D26" s="209"/>
      <c r="E26" s="167" t="s">
        <v>380</v>
      </c>
      <c r="F26" s="166" t="s">
        <v>1188</v>
      </c>
      <c r="G26" s="176">
        <v>55500</v>
      </c>
      <c r="H26" s="4"/>
      <c r="I26" s="424"/>
    </row>
    <row r="27" spans="1:9" ht="18" customHeight="1" x14ac:dyDescent="0.4">
      <c r="D27" s="209"/>
      <c r="E27" s="167" t="s">
        <v>264</v>
      </c>
      <c r="F27" s="166" t="s">
        <v>1235</v>
      </c>
      <c r="G27" s="176">
        <v>27750</v>
      </c>
      <c r="H27" s="4"/>
      <c r="I27" s="424"/>
    </row>
    <row r="28" spans="1:9" ht="18" customHeight="1" x14ac:dyDescent="0.4">
      <c r="D28" s="209"/>
      <c r="E28" s="167" t="s">
        <v>800</v>
      </c>
      <c r="F28" s="166" t="s">
        <v>1307</v>
      </c>
      <c r="G28" s="176">
        <v>55500</v>
      </c>
      <c r="H28" s="4"/>
      <c r="I28" s="424"/>
    </row>
    <row r="29" spans="1:9" ht="18" customHeight="1" x14ac:dyDescent="0.4">
      <c r="D29" s="209"/>
      <c r="E29" s="167" t="s">
        <v>165</v>
      </c>
      <c r="F29" s="166" t="s">
        <v>1443</v>
      </c>
      <c r="G29" s="176">
        <v>36075</v>
      </c>
      <c r="H29" s="4"/>
      <c r="I29" s="424"/>
    </row>
    <row r="30" spans="1:9" ht="18" customHeight="1" x14ac:dyDescent="0.4">
      <c r="D30" s="209"/>
      <c r="E30" s="167" t="s">
        <v>1050</v>
      </c>
      <c r="F30" s="166" t="s">
        <v>1341</v>
      </c>
      <c r="G30" s="176">
        <v>27750</v>
      </c>
      <c r="H30" s="4"/>
      <c r="I30" s="424"/>
    </row>
    <row r="31" spans="1:9" ht="18" customHeight="1" x14ac:dyDescent="0.4">
      <c r="D31" s="209"/>
      <c r="E31" s="210" t="s">
        <v>575</v>
      </c>
      <c r="F31" s="166" t="s">
        <v>1310</v>
      </c>
      <c r="G31" s="176">
        <v>27750</v>
      </c>
      <c r="H31" s="4"/>
      <c r="I31" s="424"/>
    </row>
    <row r="32" spans="1:9" ht="18" customHeight="1" x14ac:dyDescent="0.4">
      <c r="D32" s="209"/>
      <c r="E32" s="167" t="s">
        <v>287</v>
      </c>
      <c r="F32" s="166" t="s">
        <v>1217</v>
      </c>
      <c r="G32" s="176">
        <v>27750</v>
      </c>
      <c r="H32" s="4"/>
      <c r="I32" s="424"/>
    </row>
    <row r="33" spans="1:9" ht="9" customHeight="1" x14ac:dyDescent="0.4">
      <c r="D33" s="209"/>
      <c r="E33" s="211"/>
      <c r="F33" s="212"/>
      <c r="G33" s="205"/>
      <c r="H33" s="212"/>
      <c r="I33" s="424"/>
    </row>
    <row r="34" spans="1:9" ht="18" customHeight="1" x14ac:dyDescent="0.4">
      <c r="A34" s="220" t="s">
        <v>1717</v>
      </c>
      <c r="B34" s="208" t="s">
        <v>1718</v>
      </c>
      <c r="C34" s="202" t="s">
        <v>1716</v>
      </c>
      <c r="E34" s="203" t="s">
        <v>1715</v>
      </c>
      <c r="F34" s="204">
        <f>SUM(G35:G42)</f>
        <v>315933.75</v>
      </c>
      <c r="G34" s="307" t="s">
        <v>1790</v>
      </c>
      <c r="H34" s="379"/>
      <c r="I34" s="401" t="s">
        <v>1709</v>
      </c>
    </row>
    <row r="35" spans="1:9" ht="18" customHeight="1" x14ac:dyDescent="0.4">
      <c r="E35" s="181" t="s">
        <v>761</v>
      </c>
      <c r="F35" s="179" t="s">
        <v>1617</v>
      </c>
      <c r="G35" s="245">
        <v>41208.75</v>
      </c>
      <c r="H35" s="4"/>
      <c r="I35" s="425"/>
    </row>
    <row r="36" spans="1:9" ht="18" customHeight="1" x14ac:dyDescent="0.4">
      <c r="E36" s="181" t="s">
        <v>1159</v>
      </c>
      <c r="F36" s="179" t="s">
        <v>1619</v>
      </c>
      <c r="G36" s="245">
        <v>27472.5</v>
      </c>
      <c r="H36" s="4"/>
      <c r="I36" s="425"/>
    </row>
    <row r="37" spans="1:9" ht="18" customHeight="1" x14ac:dyDescent="0.4">
      <c r="E37" s="181" t="s">
        <v>610</v>
      </c>
      <c r="F37" s="179" t="s">
        <v>1442</v>
      </c>
      <c r="G37" s="245">
        <v>27472.5</v>
      </c>
      <c r="H37" s="4"/>
      <c r="I37" s="425"/>
    </row>
    <row r="38" spans="1:9" ht="18" customHeight="1" x14ac:dyDescent="0.4">
      <c r="E38" s="181" t="s">
        <v>750</v>
      </c>
      <c r="F38" s="179" t="s">
        <v>1292</v>
      </c>
      <c r="G38" s="245">
        <v>54945</v>
      </c>
      <c r="H38" s="4"/>
      <c r="I38" s="425"/>
    </row>
    <row r="39" spans="1:9" ht="18" customHeight="1" x14ac:dyDescent="0.4">
      <c r="E39" s="236" t="s">
        <v>1764</v>
      </c>
      <c r="F39" s="235" t="s">
        <v>1618</v>
      </c>
      <c r="G39" s="245">
        <v>27472.5</v>
      </c>
      <c r="H39" s="4"/>
      <c r="I39" s="425"/>
    </row>
    <row r="40" spans="1:9" ht="18" customHeight="1" x14ac:dyDescent="0.4">
      <c r="E40" s="181" t="s">
        <v>273</v>
      </c>
      <c r="F40" s="179" t="s">
        <v>1195</v>
      </c>
      <c r="G40" s="245">
        <v>54945</v>
      </c>
      <c r="H40" s="4"/>
      <c r="I40" s="425"/>
    </row>
    <row r="41" spans="1:9" ht="18" customHeight="1" x14ac:dyDescent="0.4">
      <c r="E41" s="214" t="s">
        <v>563</v>
      </c>
      <c r="F41" s="179" t="s">
        <v>1449</v>
      </c>
      <c r="G41" s="245">
        <v>54945</v>
      </c>
      <c r="H41" s="4"/>
      <c r="I41" s="425"/>
    </row>
    <row r="42" spans="1:9" ht="18" customHeight="1" x14ac:dyDescent="0.4">
      <c r="E42" s="181" t="s">
        <v>269</v>
      </c>
      <c r="F42" s="179" t="s">
        <v>1198</v>
      </c>
      <c r="G42" s="245">
        <v>27472.5</v>
      </c>
      <c r="H42" s="4"/>
      <c r="I42" s="425"/>
    </row>
    <row r="43" spans="1:9" ht="10.95" customHeight="1" x14ac:dyDescent="0.4">
      <c r="E43" s="167"/>
      <c r="F43" s="166"/>
      <c r="G43" s="177"/>
      <c r="H43" s="177"/>
      <c r="I43" s="426"/>
    </row>
    <row r="44" spans="1:9" ht="18" customHeight="1" x14ac:dyDescent="0.4">
      <c r="A44" s="269" t="s">
        <v>1719</v>
      </c>
      <c r="B44" s="270" t="s">
        <v>1730</v>
      </c>
      <c r="C44" s="188" t="s">
        <v>1720</v>
      </c>
      <c r="D44" s="186"/>
      <c r="E44" s="271" t="s">
        <v>1721</v>
      </c>
      <c r="F44" s="272">
        <f>SUM(G45:G64)</f>
        <v>657675</v>
      </c>
      <c r="G44" s="273" t="s">
        <v>1763</v>
      </c>
      <c r="H44" s="273"/>
      <c r="I44" s="401" t="s">
        <v>1709</v>
      </c>
    </row>
    <row r="45" spans="1:9" ht="18" customHeight="1" x14ac:dyDescent="0.4">
      <c r="A45" s="215"/>
      <c r="B45" s="216"/>
      <c r="C45" s="217"/>
      <c r="D45" s="259">
        <v>1</v>
      </c>
      <c r="E45" s="178" t="s">
        <v>1706</v>
      </c>
      <c r="F45" s="179" t="s">
        <v>1205</v>
      </c>
      <c r="G45" s="245">
        <v>27750</v>
      </c>
      <c r="H45" s="4"/>
      <c r="I45" s="425"/>
    </row>
    <row r="46" spans="1:9" ht="18" customHeight="1" x14ac:dyDescent="0.4">
      <c r="A46" s="215"/>
      <c r="B46" s="216"/>
      <c r="C46" s="217"/>
      <c r="D46" s="259">
        <v>2</v>
      </c>
      <c r="E46" s="180" t="s">
        <v>1707</v>
      </c>
      <c r="F46" s="179" t="s">
        <v>1497</v>
      </c>
      <c r="G46" s="245">
        <v>27750</v>
      </c>
      <c r="H46" s="4"/>
      <c r="I46" s="425"/>
    </row>
    <row r="47" spans="1:9" ht="18" customHeight="1" x14ac:dyDescent="0.4">
      <c r="A47" s="215"/>
      <c r="B47" s="216"/>
      <c r="C47" s="217"/>
      <c r="D47" s="260">
        <v>3</v>
      </c>
      <c r="E47" s="181" t="s">
        <v>1082</v>
      </c>
      <c r="F47" s="179" t="s">
        <v>1500</v>
      </c>
      <c r="G47" s="245">
        <v>27750</v>
      </c>
      <c r="H47" s="4"/>
      <c r="I47" s="425"/>
    </row>
    <row r="48" spans="1:9" ht="18" customHeight="1" x14ac:dyDescent="0.4">
      <c r="A48" s="215"/>
      <c r="B48" s="216"/>
      <c r="C48" s="217"/>
      <c r="D48" s="259">
        <v>4</v>
      </c>
      <c r="E48" s="181" t="s">
        <v>1079</v>
      </c>
      <c r="F48" s="179" t="s">
        <v>1433</v>
      </c>
      <c r="G48" s="245">
        <v>27750</v>
      </c>
      <c r="H48" s="4"/>
      <c r="I48" s="425"/>
    </row>
    <row r="49" spans="1:9" ht="18" customHeight="1" x14ac:dyDescent="0.4">
      <c r="A49" s="215"/>
      <c r="B49" s="216"/>
      <c r="C49" s="217"/>
      <c r="D49" s="259">
        <v>5</v>
      </c>
      <c r="E49" s="181" t="s">
        <v>1080</v>
      </c>
      <c r="F49" s="179" t="s">
        <v>1596</v>
      </c>
      <c r="G49" s="245">
        <v>27750</v>
      </c>
      <c r="H49" s="4"/>
      <c r="I49" s="425"/>
    </row>
    <row r="50" spans="1:9" ht="18" customHeight="1" x14ac:dyDescent="0.4">
      <c r="A50" s="215"/>
      <c r="B50" s="216"/>
      <c r="C50" s="217"/>
      <c r="D50" s="260">
        <v>6</v>
      </c>
      <c r="E50" s="181" t="s">
        <v>1081</v>
      </c>
      <c r="F50" s="179" t="s">
        <v>1501</v>
      </c>
      <c r="G50" s="245">
        <v>27750</v>
      </c>
      <c r="H50" s="4"/>
      <c r="I50" s="425"/>
    </row>
    <row r="51" spans="1:9" ht="18" customHeight="1" x14ac:dyDescent="0.4">
      <c r="A51" s="215"/>
      <c r="B51" s="216"/>
      <c r="C51" s="217"/>
      <c r="D51" s="259">
        <v>7</v>
      </c>
      <c r="E51" s="181" t="s">
        <v>601</v>
      </c>
      <c r="F51" s="179" t="s">
        <v>1496</v>
      </c>
      <c r="G51" s="245">
        <v>27750</v>
      </c>
      <c r="H51" s="4"/>
      <c r="I51" s="425"/>
    </row>
    <row r="52" spans="1:9" ht="18" customHeight="1" x14ac:dyDescent="0.4">
      <c r="A52" s="215"/>
      <c r="B52" s="216"/>
      <c r="C52" s="217"/>
      <c r="D52" s="259">
        <v>8</v>
      </c>
      <c r="E52" s="181" t="s">
        <v>598</v>
      </c>
      <c r="F52" s="179" t="s">
        <v>1326</v>
      </c>
      <c r="G52" s="245">
        <v>27750</v>
      </c>
      <c r="H52" s="4"/>
      <c r="I52" s="425"/>
    </row>
    <row r="53" spans="1:9" ht="18" customHeight="1" x14ac:dyDescent="0.4">
      <c r="A53" s="215"/>
      <c r="B53" s="216"/>
      <c r="C53" s="217"/>
      <c r="D53" s="260">
        <v>9</v>
      </c>
      <c r="E53" s="181" t="s">
        <v>244</v>
      </c>
      <c r="F53" s="179" t="s">
        <v>1178</v>
      </c>
      <c r="G53" s="245">
        <v>27750</v>
      </c>
      <c r="H53" s="4"/>
      <c r="I53" s="425"/>
    </row>
    <row r="54" spans="1:9" ht="18" customHeight="1" x14ac:dyDescent="0.4">
      <c r="A54" s="215"/>
      <c r="B54" s="216"/>
      <c r="C54" s="217"/>
      <c r="D54" s="259">
        <v>10</v>
      </c>
      <c r="E54" s="181" t="s">
        <v>592</v>
      </c>
      <c r="F54" s="179" t="s">
        <v>1312</v>
      </c>
      <c r="G54" s="245">
        <v>44400</v>
      </c>
      <c r="H54" s="4"/>
      <c r="I54" s="425"/>
    </row>
    <row r="55" spans="1:9" ht="18" customHeight="1" x14ac:dyDescent="0.4">
      <c r="A55" s="215"/>
      <c r="B55" s="216"/>
      <c r="C55" s="217"/>
      <c r="D55" s="259">
        <v>11</v>
      </c>
      <c r="E55" s="181" t="s">
        <v>594</v>
      </c>
      <c r="F55" s="179" t="s">
        <v>1331</v>
      </c>
      <c r="G55" s="246">
        <v>38850</v>
      </c>
      <c r="H55" s="212"/>
      <c r="I55" s="425"/>
    </row>
    <row r="56" spans="1:9" ht="18" customHeight="1" x14ac:dyDescent="0.4">
      <c r="A56" s="215"/>
      <c r="B56" s="216"/>
      <c r="C56" s="217"/>
      <c r="D56" s="260">
        <v>12</v>
      </c>
      <c r="E56" s="181" t="s">
        <v>614</v>
      </c>
      <c r="F56" s="179" t="s">
        <v>1464</v>
      </c>
      <c r="G56" s="246">
        <v>44400</v>
      </c>
      <c r="H56" s="212"/>
      <c r="I56" s="425"/>
    </row>
    <row r="57" spans="1:9" ht="18" customHeight="1" x14ac:dyDescent="0.4">
      <c r="A57" s="215"/>
      <c r="B57" s="216"/>
      <c r="C57" s="217"/>
      <c r="D57" s="259">
        <v>13</v>
      </c>
      <c r="E57" s="181" t="s">
        <v>124</v>
      </c>
      <c r="F57" s="179" t="s">
        <v>1184</v>
      </c>
      <c r="G57" s="246">
        <v>47175</v>
      </c>
      <c r="H57" s="212"/>
      <c r="I57" s="425"/>
    </row>
    <row r="58" spans="1:9" ht="18" customHeight="1" x14ac:dyDescent="0.4">
      <c r="A58" s="215"/>
      <c r="B58" s="216"/>
      <c r="C58" s="217"/>
      <c r="D58" s="259">
        <v>14</v>
      </c>
      <c r="E58" s="181" t="s">
        <v>278</v>
      </c>
      <c r="F58" s="179" t="s">
        <v>1215</v>
      </c>
      <c r="G58" s="246">
        <v>27750</v>
      </c>
      <c r="H58" s="212"/>
      <c r="I58" s="425"/>
    </row>
    <row r="59" spans="1:9" ht="18" customHeight="1" x14ac:dyDescent="0.4">
      <c r="A59" s="215"/>
      <c r="B59" s="216"/>
      <c r="C59" s="217"/>
      <c r="D59" s="260">
        <v>15</v>
      </c>
      <c r="E59" s="181" t="s">
        <v>600</v>
      </c>
      <c r="F59" s="179" t="s">
        <v>1498</v>
      </c>
      <c r="G59" s="246">
        <v>27750</v>
      </c>
      <c r="H59" s="212"/>
      <c r="I59" s="425"/>
    </row>
    <row r="60" spans="1:9" ht="18" customHeight="1" x14ac:dyDescent="0.4">
      <c r="A60" s="215"/>
      <c r="B60" s="216"/>
      <c r="C60" s="217"/>
      <c r="D60" s="259">
        <v>16</v>
      </c>
      <c r="E60" s="178" t="s">
        <v>1705</v>
      </c>
      <c r="F60" s="179" t="s">
        <v>1183</v>
      </c>
      <c r="G60" s="246">
        <v>55500</v>
      </c>
      <c r="H60" s="212"/>
      <c r="I60" s="425"/>
    </row>
    <row r="61" spans="1:9" ht="18" customHeight="1" x14ac:dyDescent="0.4">
      <c r="A61" s="215"/>
      <c r="B61" s="216"/>
      <c r="C61" s="217"/>
      <c r="D61" s="259">
        <v>17</v>
      </c>
      <c r="E61" s="181" t="s">
        <v>1073</v>
      </c>
      <c r="F61" s="179" t="s">
        <v>1428</v>
      </c>
      <c r="G61" s="246">
        <v>27750</v>
      </c>
      <c r="H61" s="212"/>
      <c r="I61" s="425"/>
    </row>
    <row r="62" spans="1:9" ht="18" customHeight="1" x14ac:dyDescent="0.4">
      <c r="A62" s="215"/>
      <c r="B62" s="216"/>
      <c r="C62" s="217"/>
      <c r="D62" s="260">
        <v>18</v>
      </c>
      <c r="E62" s="181" t="s">
        <v>595</v>
      </c>
      <c r="F62" s="179" t="s">
        <v>1607</v>
      </c>
      <c r="G62" s="246">
        <v>38850</v>
      </c>
      <c r="H62" s="212"/>
      <c r="I62" s="425"/>
    </row>
    <row r="63" spans="1:9" ht="18" customHeight="1" x14ac:dyDescent="0.4">
      <c r="A63" s="215"/>
      <c r="B63" s="216"/>
      <c r="C63" s="217"/>
      <c r="D63" s="259">
        <v>19</v>
      </c>
      <c r="E63" s="181" t="s">
        <v>1083</v>
      </c>
      <c r="F63" s="179" t="s">
        <v>1502</v>
      </c>
      <c r="G63" s="246">
        <v>27750</v>
      </c>
      <c r="H63" s="212"/>
      <c r="I63" s="425"/>
    </row>
    <row r="64" spans="1:9" ht="18" customHeight="1" x14ac:dyDescent="0.4">
      <c r="A64" s="215"/>
      <c r="B64" s="216"/>
      <c r="C64" s="217"/>
      <c r="D64" s="259">
        <v>20</v>
      </c>
      <c r="E64" s="182" t="s">
        <v>917</v>
      </c>
      <c r="F64" s="183" t="s">
        <v>1336</v>
      </c>
      <c r="G64" s="246">
        <v>27750</v>
      </c>
      <c r="H64" s="212"/>
      <c r="I64" s="425"/>
    </row>
    <row r="65" spans="1:9" ht="18" customHeight="1" x14ac:dyDescent="0.4">
      <c r="I65" s="426"/>
    </row>
    <row r="66" spans="1:9" ht="18" customHeight="1" x14ac:dyDescent="0.4">
      <c r="A66" s="274" t="s">
        <v>1726</v>
      </c>
      <c r="B66" s="275" t="s">
        <v>1736</v>
      </c>
      <c r="C66" s="276" t="s">
        <v>1720</v>
      </c>
      <c r="D66" s="277"/>
      <c r="E66" s="271" t="s">
        <v>1727</v>
      </c>
      <c r="F66" s="272">
        <f>SUM(G67:G73)</f>
        <v>269175</v>
      </c>
      <c r="G66" s="278" t="s">
        <v>1760</v>
      </c>
      <c r="H66" s="377"/>
      <c r="I66" s="401" t="s">
        <v>1709</v>
      </c>
    </row>
    <row r="67" spans="1:9" ht="18" customHeight="1" x14ac:dyDescent="0.4">
      <c r="A67" s="218"/>
      <c r="B67" s="216"/>
      <c r="C67" s="217"/>
      <c r="D67" s="218"/>
      <c r="E67" s="185" t="s">
        <v>238</v>
      </c>
      <c r="F67" s="184" t="s">
        <v>1176</v>
      </c>
      <c r="G67" s="247">
        <v>49950</v>
      </c>
      <c r="H67" s="3"/>
      <c r="I67" s="425"/>
    </row>
    <row r="68" spans="1:9" ht="18" customHeight="1" x14ac:dyDescent="0.4">
      <c r="A68" s="218"/>
      <c r="B68" s="216"/>
      <c r="C68" s="217"/>
      <c r="D68" s="218"/>
      <c r="E68" s="185" t="s">
        <v>819</v>
      </c>
      <c r="F68" s="184" t="s">
        <v>1318</v>
      </c>
      <c r="G68" s="247">
        <v>47175</v>
      </c>
      <c r="H68" s="3"/>
      <c r="I68" s="425"/>
    </row>
    <row r="69" spans="1:9" ht="18" customHeight="1" x14ac:dyDescent="0.4">
      <c r="A69" s="218"/>
      <c r="B69" s="216"/>
      <c r="C69" s="217"/>
      <c r="D69" s="218"/>
      <c r="E69" s="185" t="s">
        <v>288</v>
      </c>
      <c r="F69" s="184" t="s">
        <v>1198</v>
      </c>
      <c r="G69" s="247">
        <v>27750</v>
      </c>
      <c r="H69" s="3"/>
      <c r="I69" s="425"/>
    </row>
    <row r="70" spans="1:9" ht="18" customHeight="1" x14ac:dyDescent="0.4">
      <c r="A70" s="218"/>
      <c r="B70" s="216"/>
      <c r="C70" s="217"/>
      <c r="D70" s="218"/>
      <c r="E70" s="185" t="s">
        <v>282</v>
      </c>
      <c r="F70" s="184" t="s">
        <v>1180</v>
      </c>
      <c r="G70" s="247">
        <v>49950</v>
      </c>
      <c r="H70" s="3"/>
      <c r="I70" s="425"/>
    </row>
    <row r="71" spans="1:9" ht="18" customHeight="1" x14ac:dyDescent="0.4">
      <c r="A71" s="218"/>
      <c r="B71" s="216"/>
      <c r="C71" s="217"/>
      <c r="D71" s="218"/>
      <c r="E71" s="185" t="s">
        <v>577</v>
      </c>
      <c r="F71" s="184" t="s">
        <v>1306</v>
      </c>
      <c r="G71" s="247">
        <v>27750</v>
      </c>
      <c r="H71" s="3"/>
      <c r="I71" s="425"/>
    </row>
    <row r="72" spans="1:9" ht="18" customHeight="1" x14ac:dyDescent="0.4">
      <c r="A72" s="218"/>
      <c r="B72" s="216"/>
      <c r="C72" s="217"/>
      <c r="D72" s="218"/>
      <c r="E72" s="185" t="s">
        <v>579</v>
      </c>
      <c r="F72" s="184" t="s">
        <v>1309</v>
      </c>
      <c r="G72" s="247">
        <v>33300</v>
      </c>
      <c r="H72" s="3"/>
      <c r="I72" s="425"/>
    </row>
    <row r="73" spans="1:9" ht="18" customHeight="1" x14ac:dyDescent="0.4">
      <c r="A73" s="218"/>
      <c r="B73" s="216"/>
      <c r="C73" s="217"/>
      <c r="D73" s="218"/>
      <c r="E73" s="185" t="s">
        <v>925</v>
      </c>
      <c r="F73" s="184" t="s">
        <v>1359</v>
      </c>
      <c r="G73" s="247">
        <v>33300</v>
      </c>
      <c r="H73" s="3"/>
      <c r="I73" s="425"/>
    </row>
    <row r="74" spans="1:9" ht="18" customHeight="1" x14ac:dyDescent="0.4">
      <c r="A74" s="218"/>
      <c r="B74" s="216"/>
      <c r="C74" s="217"/>
      <c r="D74" s="218"/>
      <c r="E74" s="222"/>
      <c r="F74" s="213"/>
      <c r="G74" s="246"/>
      <c r="H74" s="212"/>
      <c r="I74" s="425"/>
    </row>
    <row r="75" spans="1:9" ht="18" customHeight="1" x14ac:dyDescent="0.4">
      <c r="A75" s="279" t="s">
        <v>1729</v>
      </c>
      <c r="B75" s="275" t="s">
        <v>1735</v>
      </c>
      <c r="C75" s="276" t="s">
        <v>1731</v>
      </c>
      <c r="D75" s="277"/>
      <c r="E75" s="280" t="s">
        <v>1762</v>
      </c>
      <c r="F75" s="272">
        <f>SUM(G76:G83)</f>
        <v>259000</v>
      </c>
      <c r="G75" s="281" t="s">
        <v>1728</v>
      </c>
      <c r="H75" s="281"/>
      <c r="I75" s="401" t="s">
        <v>1709</v>
      </c>
    </row>
    <row r="76" spans="1:9" ht="18" customHeight="1" x14ac:dyDescent="0.4">
      <c r="A76" s="218"/>
      <c r="B76" s="216"/>
      <c r="C76" s="217"/>
      <c r="D76" s="218"/>
      <c r="E76" s="185" t="s">
        <v>556</v>
      </c>
      <c r="F76" s="184" t="s">
        <v>1614</v>
      </c>
      <c r="G76" s="247">
        <v>64750</v>
      </c>
      <c r="H76" s="3"/>
      <c r="I76" s="425"/>
    </row>
    <row r="77" spans="1:9" ht="18" customHeight="1" x14ac:dyDescent="0.4">
      <c r="A77" s="218"/>
      <c r="B77" s="216"/>
      <c r="C77" s="217"/>
      <c r="D77" s="218"/>
      <c r="E77" s="185" t="s">
        <v>1732</v>
      </c>
      <c r="F77" s="184" t="s">
        <v>1615</v>
      </c>
      <c r="G77" s="247">
        <v>64750</v>
      </c>
      <c r="H77" s="3"/>
      <c r="I77" s="425"/>
    </row>
    <row r="78" spans="1:9" ht="18" customHeight="1" x14ac:dyDescent="0.4">
      <c r="A78" s="218"/>
      <c r="B78" s="216"/>
      <c r="C78" s="217"/>
      <c r="D78" s="218"/>
      <c r="E78" s="222"/>
      <c r="F78" s="213"/>
      <c r="G78" s="246"/>
      <c r="H78" s="212"/>
      <c r="I78" s="425"/>
    </row>
    <row r="79" spans="1:9" ht="18" customHeight="1" x14ac:dyDescent="0.4">
      <c r="A79" s="279" t="s">
        <v>1733</v>
      </c>
      <c r="B79" s="275" t="s">
        <v>1734</v>
      </c>
      <c r="C79" s="276" t="s">
        <v>1737</v>
      </c>
      <c r="D79" s="277"/>
      <c r="E79" s="280" t="s">
        <v>1738</v>
      </c>
      <c r="F79" s="272">
        <f>SUM(G81:G99)</f>
        <v>717106.25</v>
      </c>
      <c r="G79" s="281" t="s">
        <v>1728</v>
      </c>
      <c r="H79" s="281"/>
      <c r="I79" s="401" t="s">
        <v>1709</v>
      </c>
    </row>
    <row r="80" spans="1:9" ht="0.6" customHeight="1" x14ac:dyDescent="0.4">
      <c r="A80" s="234"/>
      <c r="B80" s="221"/>
      <c r="C80" s="217"/>
      <c r="D80" s="218"/>
      <c r="E80" s="244" t="s">
        <v>1759</v>
      </c>
      <c r="F80" s="237" t="s">
        <v>1741</v>
      </c>
      <c r="G80" s="248"/>
      <c r="H80" s="380"/>
      <c r="I80" s="425"/>
    </row>
    <row r="81" spans="1:9" ht="18" hidden="1" customHeight="1" x14ac:dyDescent="0.4">
      <c r="A81" s="218"/>
      <c r="B81" s="216"/>
      <c r="C81" s="217"/>
      <c r="D81" s="240">
        <v>1</v>
      </c>
      <c r="E81" s="241" t="s">
        <v>1743</v>
      </c>
      <c r="F81" s="238">
        <v>11250</v>
      </c>
      <c r="G81" s="249">
        <v>48562.5</v>
      </c>
      <c r="H81" s="381"/>
      <c r="I81" s="427"/>
    </row>
    <row r="82" spans="1:9" ht="18" hidden="1" customHeight="1" x14ac:dyDescent="0.4">
      <c r="A82" s="218"/>
      <c r="B82" s="216"/>
      <c r="C82" s="217"/>
      <c r="D82" s="240">
        <v>2</v>
      </c>
      <c r="E82" s="185" t="s">
        <v>1739</v>
      </c>
      <c r="F82" s="238">
        <v>11250</v>
      </c>
      <c r="G82" s="249">
        <v>48562.5</v>
      </c>
      <c r="H82" s="381"/>
      <c r="I82" s="427"/>
    </row>
    <row r="83" spans="1:9" ht="18" customHeight="1" x14ac:dyDescent="0.4">
      <c r="A83" s="218"/>
      <c r="B83" s="216"/>
      <c r="C83" s="217"/>
      <c r="D83" s="240">
        <v>3</v>
      </c>
      <c r="E83" s="185" t="s">
        <v>1744</v>
      </c>
      <c r="F83" s="238">
        <v>7500</v>
      </c>
      <c r="G83" s="250">
        <v>32375</v>
      </c>
      <c r="H83" s="172"/>
      <c r="I83" s="427"/>
    </row>
    <row r="84" spans="1:9" ht="18" customHeight="1" x14ac:dyDescent="0.4">
      <c r="A84" s="218"/>
      <c r="B84" s="216"/>
      <c r="C84" s="217"/>
      <c r="D84" s="240">
        <v>4</v>
      </c>
      <c r="E84" s="185" t="s">
        <v>1740</v>
      </c>
      <c r="F84" s="238">
        <v>7500</v>
      </c>
      <c r="G84" s="250">
        <v>32375</v>
      </c>
      <c r="H84" s="172"/>
      <c r="I84" s="427"/>
    </row>
    <row r="85" spans="1:9" ht="18" customHeight="1" x14ac:dyDescent="0.4">
      <c r="A85" s="218"/>
      <c r="B85" s="216"/>
      <c r="C85" s="217"/>
      <c r="D85" s="240">
        <v>5</v>
      </c>
      <c r="E85" s="239" t="s">
        <v>1745</v>
      </c>
      <c r="F85" s="238">
        <v>7500</v>
      </c>
      <c r="G85" s="250">
        <v>32375</v>
      </c>
      <c r="H85" s="172"/>
      <c r="I85" s="427"/>
    </row>
    <row r="86" spans="1:9" ht="18" customHeight="1" x14ac:dyDescent="0.4">
      <c r="A86" s="218"/>
      <c r="B86" s="216"/>
      <c r="C86" s="217"/>
      <c r="D86" s="240">
        <v>6</v>
      </c>
      <c r="E86" s="239" t="s">
        <v>1746</v>
      </c>
      <c r="F86" s="233">
        <v>9000</v>
      </c>
      <c r="G86" s="250">
        <v>38850</v>
      </c>
      <c r="H86" s="172"/>
      <c r="I86" s="427"/>
    </row>
    <row r="87" spans="1:9" ht="18" customHeight="1" x14ac:dyDescent="0.4">
      <c r="A87" s="218"/>
      <c r="B87" s="216"/>
      <c r="C87" s="217"/>
      <c r="D87" s="240">
        <v>7</v>
      </c>
      <c r="E87" s="242" t="s">
        <v>1742</v>
      </c>
      <c r="F87" s="238">
        <v>7500</v>
      </c>
      <c r="G87" s="250">
        <v>32375</v>
      </c>
      <c r="H87" s="172"/>
      <c r="I87" s="427"/>
    </row>
    <row r="88" spans="1:9" ht="18" customHeight="1" x14ac:dyDescent="0.4">
      <c r="A88" s="218"/>
      <c r="B88" s="216"/>
      <c r="C88" s="217"/>
      <c r="D88" s="240">
        <v>8</v>
      </c>
      <c r="E88" s="185" t="s">
        <v>1747</v>
      </c>
      <c r="F88" s="238">
        <v>7500</v>
      </c>
      <c r="G88" s="250">
        <v>32375</v>
      </c>
      <c r="H88" s="172"/>
      <c r="I88" s="427"/>
    </row>
    <row r="89" spans="1:9" ht="18" customHeight="1" x14ac:dyDescent="0.4">
      <c r="A89" s="218"/>
      <c r="B89" s="216"/>
      <c r="C89" s="217"/>
      <c r="D89" s="240">
        <v>9</v>
      </c>
      <c r="E89" s="239" t="s">
        <v>1748</v>
      </c>
      <c r="F89" s="233">
        <v>9000</v>
      </c>
      <c r="G89" s="250">
        <v>38850</v>
      </c>
      <c r="H89" s="172"/>
      <c r="I89" s="427"/>
    </row>
    <row r="90" spans="1:9" ht="18" customHeight="1" x14ac:dyDescent="0.4">
      <c r="A90" s="218"/>
      <c r="B90" s="216"/>
      <c r="C90" s="217"/>
      <c r="D90" s="240">
        <v>10</v>
      </c>
      <c r="E90" s="239" t="s">
        <v>1749</v>
      </c>
      <c r="F90" s="238">
        <v>7500</v>
      </c>
      <c r="G90" s="250">
        <v>32375</v>
      </c>
      <c r="H90" s="172"/>
      <c r="I90" s="427"/>
    </row>
    <row r="91" spans="1:9" ht="18" customHeight="1" x14ac:dyDescent="0.4">
      <c r="A91" s="218"/>
      <c r="B91" s="216"/>
      <c r="C91" s="217"/>
      <c r="D91" s="240">
        <v>11</v>
      </c>
      <c r="E91" s="239" t="s">
        <v>1750</v>
      </c>
      <c r="F91" s="233">
        <v>13875</v>
      </c>
      <c r="G91" s="250">
        <v>59893.75</v>
      </c>
      <c r="H91" s="172"/>
      <c r="I91" s="427"/>
    </row>
    <row r="92" spans="1:9" ht="18" customHeight="1" x14ac:dyDescent="0.4">
      <c r="A92" s="218"/>
      <c r="B92" s="216"/>
      <c r="C92" s="217"/>
      <c r="D92" s="240">
        <v>12</v>
      </c>
      <c r="E92" s="239" t="s">
        <v>1751</v>
      </c>
      <c r="F92" s="233">
        <v>9000</v>
      </c>
      <c r="G92" s="250">
        <v>38850</v>
      </c>
      <c r="H92" s="172"/>
      <c r="I92" s="425"/>
    </row>
    <row r="93" spans="1:9" ht="18" customHeight="1" x14ac:dyDescent="0.4">
      <c r="A93" s="218"/>
      <c r="B93" s="216"/>
      <c r="C93" s="217"/>
      <c r="D93" s="240">
        <v>13</v>
      </c>
      <c r="E93" s="185" t="s">
        <v>1752</v>
      </c>
      <c r="F93" s="238">
        <v>11250</v>
      </c>
      <c r="G93" s="249">
        <v>48562.5</v>
      </c>
      <c r="H93" s="381"/>
      <c r="I93" s="425"/>
    </row>
    <row r="94" spans="1:9" ht="18" customHeight="1" x14ac:dyDescent="0.4">
      <c r="A94" s="218"/>
      <c r="B94" s="216"/>
      <c r="C94" s="217"/>
      <c r="D94" s="240">
        <v>14</v>
      </c>
      <c r="E94" s="185" t="s">
        <v>1753</v>
      </c>
      <c r="F94" s="238">
        <v>7500</v>
      </c>
      <c r="G94" s="250">
        <v>32375</v>
      </c>
      <c r="H94" s="172"/>
      <c r="I94" s="425"/>
    </row>
    <row r="95" spans="1:9" ht="18" customHeight="1" x14ac:dyDescent="0.4">
      <c r="A95" s="218"/>
      <c r="B95" s="216"/>
      <c r="C95" s="217"/>
      <c r="D95" s="240">
        <v>15</v>
      </c>
      <c r="E95" s="185" t="s">
        <v>1754</v>
      </c>
      <c r="F95" s="238">
        <v>7500</v>
      </c>
      <c r="G95" s="250">
        <v>32375</v>
      </c>
      <c r="H95" s="172"/>
      <c r="I95" s="425"/>
    </row>
    <row r="96" spans="1:9" ht="18" customHeight="1" x14ac:dyDescent="0.4">
      <c r="A96" s="218"/>
      <c r="B96" s="216"/>
      <c r="C96" s="217"/>
      <c r="D96" s="240">
        <v>16</v>
      </c>
      <c r="E96" s="185" t="s">
        <v>1758</v>
      </c>
      <c r="F96" s="233">
        <v>9000</v>
      </c>
      <c r="G96" s="250">
        <v>38850</v>
      </c>
      <c r="H96" s="172"/>
      <c r="I96" s="425"/>
    </row>
    <row r="97" spans="1:9" ht="18" customHeight="1" x14ac:dyDescent="0.4">
      <c r="A97" s="218"/>
      <c r="B97" s="216"/>
      <c r="C97" s="217"/>
      <c r="D97" s="240">
        <v>17</v>
      </c>
      <c r="E97" s="243" t="s">
        <v>1757</v>
      </c>
      <c r="F97" s="238">
        <v>7500</v>
      </c>
      <c r="G97" s="250">
        <v>32375</v>
      </c>
      <c r="H97" s="172"/>
      <c r="I97" s="425"/>
    </row>
    <row r="98" spans="1:9" ht="18" customHeight="1" x14ac:dyDescent="0.4">
      <c r="A98" s="218"/>
      <c r="B98" s="216"/>
      <c r="C98" s="217"/>
      <c r="D98" s="240">
        <v>18</v>
      </c>
      <c r="E98" s="185" t="s">
        <v>1756</v>
      </c>
      <c r="F98" s="238">
        <v>7500</v>
      </c>
      <c r="G98" s="250">
        <v>32375</v>
      </c>
      <c r="H98" s="172"/>
      <c r="I98" s="425"/>
    </row>
    <row r="99" spans="1:9" ht="18" customHeight="1" x14ac:dyDescent="0.4">
      <c r="D99" s="240">
        <v>19</v>
      </c>
      <c r="E99" s="185" t="s">
        <v>1755</v>
      </c>
      <c r="F99" s="238">
        <v>7500</v>
      </c>
      <c r="G99" s="250">
        <v>32375</v>
      </c>
      <c r="H99" s="172"/>
      <c r="I99" s="425"/>
    </row>
    <row r="100" spans="1:9" ht="18" customHeight="1" x14ac:dyDescent="0.4"/>
    <row r="101" spans="1:9" ht="18" customHeight="1" x14ac:dyDescent="0.4">
      <c r="A101" s="279" t="s">
        <v>1765</v>
      </c>
      <c r="B101" s="275" t="s">
        <v>1766</v>
      </c>
      <c r="C101" s="276" t="s">
        <v>1767</v>
      </c>
      <c r="D101" s="277"/>
      <c r="E101" s="280" t="s">
        <v>1768</v>
      </c>
      <c r="F101" s="272">
        <f>SUM(G102)</f>
        <v>71225</v>
      </c>
      <c r="G101" s="281" t="s">
        <v>1769</v>
      </c>
      <c r="H101" s="281"/>
      <c r="I101" s="401" t="s">
        <v>1709</v>
      </c>
    </row>
    <row r="102" spans="1:9" ht="18" customHeight="1" x14ac:dyDescent="0.4">
      <c r="A102" s="218"/>
      <c r="B102" s="216"/>
      <c r="C102" s="217"/>
      <c r="D102" s="218"/>
      <c r="E102" s="261" t="s">
        <v>960</v>
      </c>
      <c r="F102" s="184" t="s">
        <v>1701</v>
      </c>
      <c r="G102" s="247">
        <v>71225</v>
      </c>
      <c r="H102" s="3"/>
      <c r="I102" s="425"/>
    </row>
    <row r="103" spans="1:9" ht="18" customHeight="1" x14ac:dyDescent="0.4">
      <c r="A103" s="218"/>
      <c r="B103" s="216"/>
      <c r="C103" s="217"/>
      <c r="D103" s="218"/>
      <c r="E103" s="169"/>
      <c r="F103" s="184"/>
      <c r="G103" s="247"/>
      <c r="H103" s="3"/>
      <c r="I103" s="425"/>
    </row>
    <row r="104" spans="1:9" ht="18" customHeight="1" x14ac:dyDescent="0.4">
      <c r="A104" s="279" t="s">
        <v>1776</v>
      </c>
      <c r="B104" s="275" t="s">
        <v>1777</v>
      </c>
      <c r="C104" s="276" t="s">
        <v>1778</v>
      </c>
      <c r="D104" s="277"/>
      <c r="E104" s="280" t="s">
        <v>1779</v>
      </c>
      <c r="F104" s="272">
        <f>SUM(G105:G109)</f>
        <v>173437.5</v>
      </c>
      <c r="G104" s="290" t="s">
        <v>1780</v>
      </c>
      <c r="H104" s="290"/>
      <c r="I104" s="401" t="s">
        <v>1709</v>
      </c>
    </row>
    <row r="105" spans="1:9" ht="18" customHeight="1" x14ac:dyDescent="0.4">
      <c r="E105" s="288" t="s">
        <v>1772</v>
      </c>
      <c r="F105" s="141"/>
      <c r="G105" s="206">
        <v>55500</v>
      </c>
    </row>
    <row r="106" spans="1:9" ht="18" customHeight="1" x14ac:dyDescent="0.4">
      <c r="E106" s="289" t="s">
        <v>1775</v>
      </c>
      <c r="F106" s="141"/>
      <c r="G106" s="206">
        <v>41625</v>
      </c>
    </row>
    <row r="107" spans="1:9" ht="18" customHeight="1" x14ac:dyDescent="0.4">
      <c r="E107" s="289" t="s">
        <v>1773</v>
      </c>
      <c r="F107" s="141"/>
      <c r="G107" s="206">
        <v>27750</v>
      </c>
    </row>
    <row r="108" spans="1:9" ht="18" customHeight="1" x14ac:dyDescent="0.4">
      <c r="E108" s="289" t="s">
        <v>1771</v>
      </c>
      <c r="F108" s="141"/>
      <c r="G108" s="206">
        <v>20812.5</v>
      </c>
    </row>
    <row r="109" spans="1:9" ht="18" customHeight="1" x14ac:dyDescent="0.4">
      <c r="E109" s="289" t="s">
        <v>1774</v>
      </c>
      <c r="F109" s="141"/>
      <c r="G109" s="206">
        <v>27750</v>
      </c>
    </row>
    <row r="110" spans="1:9" ht="18" customHeight="1" x14ac:dyDescent="0.4"/>
    <row r="111" spans="1:9" ht="18" customHeight="1" x14ac:dyDescent="0.4">
      <c r="A111" s="279" t="s">
        <v>1787</v>
      </c>
      <c r="B111" s="275" t="s">
        <v>1777</v>
      </c>
      <c r="C111" s="276" t="s">
        <v>1788</v>
      </c>
      <c r="D111" s="277"/>
      <c r="E111" s="280" t="s">
        <v>1779</v>
      </c>
      <c r="F111" s="272">
        <f>SUM(G112:G116)</f>
        <v>222000</v>
      </c>
      <c r="G111" s="290" t="s">
        <v>1786</v>
      </c>
      <c r="H111" s="290"/>
      <c r="I111" s="401" t="s">
        <v>1709</v>
      </c>
    </row>
    <row r="112" spans="1:9" ht="18" customHeight="1" x14ac:dyDescent="0.4">
      <c r="A112" s="291"/>
      <c r="B112" s="292"/>
      <c r="C112" s="293"/>
      <c r="D112" s="294"/>
      <c r="E112" s="295" t="s">
        <v>1781</v>
      </c>
      <c r="F112" s="296"/>
      <c r="G112" s="297">
        <v>55500</v>
      </c>
      <c r="H112" s="382"/>
      <c r="I112" s="428"/>
    </row>
    <row r="113" spans="1:10" ht="18" customHeight="1" x14ac:dyDescent="0.4">
      <c r="A113" s="215"/>
      <c r="B113" s="216"/>
      <c r="C113" s="217"/>
      <c r="D113" s="218"/>
      <c r="E113" s="185" t="s">
        <v>1782</v>
      </c>
      <c r="F113" s="213"/>
      <c r="G113" s="238">
        <v>38850</v>
      </c>
      <c r="H113" s="383"/>
      <c r="I113" s="429"/>
    </row>
    <row r="114" spans="1:10" ht="18" customHeight="1" x14ac:dyDescent="0.4">
      <c r="A114" s="215"/>
      <c r="B114" s="216"/>
      <c r="C114" s="217"/>
      <c r="D114" s="218"/>
      <c r="E114" s="298" t="s">
        <v>1783</v>
      </c>
      <c r="F114" s="213"/>
      <c r="G114" s="238">
        <v>30525</v>
      </c>
      <c r="H114" s="383"/>
      <c r="I114" s="429"/>
    </row>
    <row r="115" spans="1:10" ht="18" customHeight="1" x14ac:dyDescent="0.4">
      <c r="A115" s="215"/>
      <c r="B115" s="216"/>
      <c r="C115" s="217"/>
      <c r="D115" s="218"/>
      <c r="E115" s="241" t="s">
        <v>1784</v>
      </c>
      <c r="F115" s="213"/>
      <c r="G115" s="238">
        <v>41625</v>
      </c>
      <c r="H115" s="383"/>
      <c r="I115" s="429"/>
    </row>
    <row r="116" spans="1:10" ht="18" customHeight="1" x14ac:dyDescent="0.4">
      <c r="A116" s="299"/>
      <c r="B116" s="300"/>
      <c r="C116" s="301"/>
      <c r="D116" s="302"/>
      <c r="E116" s="303" t="s">
        <v>1785</v>
      </c>
      <c r="F116" s="304"/>
      <c r="G116" s="305">
        <v>55500</v>
      </c>
      <c r="H116" s="384"/>
      <c r="I116" s="430"/>
    </row>
    <row r="117" spans="1:10" ht="18" customHeight="1" x14ac:dyDescent="0.4">
      <c r="A117" s="209"/>
      <c r="B117" s="310"/>
      <c r="C117" s="311"/>
      <c r="D117" s="209"/>
      <c r="E117" s="312"/>
      <c r="F117" s="313"/>
      <c r="G117" s="13"/>
      <c r="H117" s="13"/>
      <c r="I117" s="426"/>
    </row>
    <row r="118" spans="1:10" ht="18" customHeight="1" x14ac:dyDescent="0.4">
      <c r="A118" s="314" t="s">
        <v>1793</v>
      </c>
      <c r="B118" s="315" t="s">
        <v>1794</v>
      </c>
      <c r="C118" s="316" t="s">
        <v>1795</v>
      </c>
      <c r="D118" s="317"/>
      <c r="E118" s="318" t="s">
        <v>1712</v>
      </c>
      <c r="F118" s="319">
        <f>SUM(G119:G129)</f>
        <v>395437</v>
      </c>
      <c r="G118" s="320" t="s">
        <v>1796</v>
      </c>
      <c r="H118" s="385"/>
      <c r="I118" s="401" t="s">
        <v>1709</v>
      </c>
      <c r="J118" s="321"/>
    </row>
    <row r="119" spans="1:10" ht="18" customHeight="1" x14ac:dyDescent="0.4">
      <c r="A119" s="322"/>
      <c r="B119" s="323"/>
      <c r="C119" s="324"/>
      <c r="D119" s="325"/>
      <c r="E119" s="326" t="s">
        <v>612</v>
      </c>
      <c r="F119" s="327" t="s">
        <v>1463</v>
      </c>
      <c r="G119" s="321">
        <v>27750</v>
      </c>
      <c r="H119" s="321"/>
      <c r="I119" s="431"/>
      <c r="J119" s="321"/>
    </row>
    <row r="120" spans="1:10" ht="18" customHeight="1" x14ac:dyDescent="0.4">
      <c r="A120" s="322"/>
      <c r="B120" s="323"/>
      <c r="C120" s="324"/>
      <c r="D120" s="325"/>
      <c r="E120" s="326" t="s">
        <v>583</v>
      </c>
      <c r="F120" s="327" t="s">
        <v>1314</v>
      </c>
      <c r="G120" s="321">
        <v>27750</v>
      </c>
      <c r="H120" s="321"/>
      <c r="I120" s="431"/>
      <c r="J120" s="321"/>
    </row>
    <row r="121" spans="1:10" ht="18" customHeight="1" x14ac:dyDescent="0.4">
      <c r="A121" s="322"/>
      <c r="B121" s="323"/>
      <c r="C121" s="324"/>
      <c r="D121" s="325"/>
      <c r="E121" s="326" t="s">
        <v>957</v>
      </c>
      <c r="F121" s="327" t="s">
        <v>1368</v>
      </c>
      <c r="G121" s="321">
        <v>20812</v>
      </c>
      <c r="H121" s="321"/>
      <c r="I121" s="431"/>
      <c r="J121" s="321"/>
    </row>
    <row r="122" spans="1:10" ht="18" customHeight="1" x14ac:dyDescent="0.4">
      <c r="A122" s="322"/>
      <c r="B122" s="323"/>
      <c r="C122" s="324"/>
      <c r="D122" s="325"/>
      <c r="E122" s="326" t="s">
        <v>1668</v>
      </c>
      <c r="F122" s="327" t="s">
        <v>1672</v>
      </c>
      <c r="G122" s="321">
        <v>41625</v>
      </c>
      <c r="H122" s="321"/>
      <c r="I122" s="431"/>
      <c r="J122" s="321"/>
    </row>
    <row r="123" spans="1:10" ht="18" customHeight="1" x14ac:dyDescent="0.4">
      <c r="A123" s="322"/>
      <c r="B123" s="323"/>
      <c r="C123" s="324"/>
      <c r="D123" s="325"/>
      <c r="E123" s="326" t="s">
        <v>1675</v>
      </c>
      <c r="F123" s="327" t="s">
        <v>1678</v>
      </c>
      <c r="G123" s="321">
        <v>27750</v>
      </c>
      <c r="H123" s="321"/>
      <c r="I123" s="431"/>
      <c r="J123" s="321"/>
    </row>
    <row r="124" spans="1:10" ht="18" customHeight="1" x14ac:dyDescent="0.4">
      <c r="A124" s="322"/>
      <c r="B124" s="323"/>
      <c r="C124" s="324"/>
      <c r="D124" s="325"/>
      <c r="E124" s="326" t="s">
        <v>279</v>
      </c>
      <c r="F124" s="327" t="s">
        <v>1210</v>
      </c>
      <c r="G124" s="321">
        <v>27750</v>
      </c>
      <c r="H124" s="321"/>
      <c r="I124" s="431"/>
      <c r="J124" s="321"/>
    </row>
    <row r="125" spans="1:10" ht="18" customHeight="1" x14ac:dyDescent="0.4">
      <c r="A125" s="322"/>
      <c r="B125" s="323"/>
      <c r="C125" s="324"/>
      <c r="D125" s="325"/>
      <c r="E125" s="326" t="s">
        <v>277</v>
      </c>
      <c r="F125" s="327" t="s">
        <v>1213</v>
      </c>
      <c r="G125" s="321">
        <v>27750</v>
      </c>
      <c r="H125" s="321"/>
      <c r="I125" s="431"/>
      <c r="J125" s="321"/>
    </row>
    <row r="126" spans="1:10" ht="18" customHeight="1" x14ac:dyDescent="0.4">
      <c r="A126" s="322"/>
      <c r="B126" s="323"/>
      <c r="C126" s="324"/>
      <c r="D126" s="325"/>
      <c r="E126" s="326" t="s">
        <v>942</v>
      </c>
      <c r="F126" s="327" t="s">
        <v>1387</v>
      </c>
      <c r="G126" s="321">
        <v>27750</v>
      </c>
      <c r="H126" s="321"/>
      <c r="I126" s="431"/>
      <c r="J126" s="321"/>
    </row>
    <row r="127" spans="1:10" ht="18" customHeight="1" x14ac:dyDescent="0.4">
      <c r="A127" s="322"/>
      <c r="B127" s="323"/>
      <c r="C127" s="324"/>
      <c r="D127" s="325"/>
      <c r="E127" s="326" t="s">
        <v>590</v>
      </c>
      <c r="F127" s="327" t="s">
        <v>1319</v>
      </c>
      <c r="G127" s="321">
        <v>55500</v>
      </c>
      <c r="H127" s="321"/>
      <c r="I127" s="431"/>
      <c r="J127" s="321"/>
    </row>
    <row r="128" spans="1:10" ht="18" customHeight="1" x14ac:dyDescent="0.4">
      <c r="A128" s="322"/>
      <c r="B128" s="323"/>
      <c r="C128" s="324"/>
      <c r="D128" s="325"/>
      <c r="E128" s="326" t="s">
        <v>552</v>
      </c>
      <c r="F128" s="327" t="s">
        <v>1481</v>
      </c>
      <c r="G128" s="321">
        <v>55500</v>
      </c>
      <c r="H128" s="321"/>
      <c r="I128" s="431"/>
      <c r="J128" s="321"/>
    </row>
    <row r="129" spans="1:10" ht="18" customHeight="1" x14ac:dyDescent="0.4">
      <c r="A129" s="328"/>
      <c r="B129" s="329"/>
      <c r="C129" s="330"/>
      <c r="D129" s="331"/>
      <c r="E129" s="261" t="s">
        <v>549</v>
      </c>
      <c r="F129" s="27" t="s">
        <v>1468</v>
      </c>
      <c r="G129" s="332">
        <v>55500</v>
      </c>
      <c r="H129" s="332"/>
      <c r="I129" s="432"/>
      <c r="J129" s="332"/>
    </row>
    <row r="130" spans="1:10" ht="18" customHeight="1" x14ac:dyDescent="0.4">
      <c r="A130" s="314" t="s">
        <v>1798</v>
      </c>
      <c r="B130" s="315" t="s">
        <v>1799</v>
      </c>
      <c r="C130" s="316" t="s">
        <v>1795</v>
      </c>
      <c r="D130" s="317"/>
      <c r="E130" s="318" t="s">
        <v>1779</v>
      </c>
      <c r="F130" s="319">
        <f>SUM(G131:G135)</f>
        <v>216450</v>
      </c>
      <c r="G130" s="320" t="s">
        <v>1797</v>
      </c>
      <c r="H130" s="385"/>
      <c r="I130" s="401" t="s">
        <v>1709</v>
      </c>
    </row>
    <row r="131" spans="1:10" ht="18" customHeight="1" x14ac:dyDescent="0.4">
      <c r="E131" s="309" t="s">
        <v>266</v>
      </c>
      <c r="F131" s="136" t="s">
        <v>1194</v>
      </c>
      <c r="G131" s="206">
        <v>27750</v>
      </c>
    </row>
    <row r="132" spans="1:10" ht="18" customHeight="1" x14ac:dyDescent="0.4">
      <c r="E132" s="309" t="s">
        <v>204</v>
      </c>
      <c r="F132" s="136" t="s">
        <v>1223</v>
      </c>
      <c r="G132" s="206">
        <v>41625</v>
      </c>
    </row>
    <row r="133" spans="1:10" ht="18" customHeight="1" x14ac:dyDescent="0.4">
      <c r="E133" s="309" t="s">
        <v>93</v>
      </c>
      <c r="F133" s="136" t="s">
        <v>1240</v>
      </c>
      <c r="G133" s="206">
        <v>49950</v>
      </c>
    </row>
    <row r="134" spans="1:10" ht="18" customHeight="1" x14ac:dyDescent="0.4">
      <c r="E134" s="309" t="s">
        <v>93</v>
      </c>
      <c r="F134" s="136" t="s">
        <v>1241</v>
      </c>
      <c r="G134" s="206">
        <v>55500</v>
      </c>
    </row>
    <row r="135" spans="1:10" ht="18" customHeight="1" x14ac:dyDescent="0.4">
      <c r="E135" s="309" t="s">
        <v>205</v>
      </c>
      <c r="F135" s="136" t="s">
        <v>1222</v>
      </c>
      <c r="G135" s="206">
        <v>41625</v>
      </c>
    </row>
    <row r="136" spans="1:10" ht="18" customHeight="1" x14ac:dyDescent="0.4">
      <c r="A136" s="314" t="s">
        <v>1800</v>
      </c>
      <c r="B136" s="315" t="s">
        <v>1799</v>
      </c>
      <c r="C136" s="316" t="s">
        <v>1801</v>
      </c>
      <c r="D136" s="317"/>
      <c r="E136" s="318" t="s">
        <v>1779</v>
      </c>
      <c r="F136" s="319">
        <f>SUM(G137:G141)</f>
        <v>208125</v>
      </c>
      <c r="G136" s="320" t="s">
        <v>1797</v>
      </c>
      <c r="H136" s="385"/>
      <c r="I136" s="401" t="s">
        <v>1709</v>
      </c>
    </row>
    <row r="137" spans="1:10" ht="18" customHeight="1" x14ac:dyDescent="0.4">
      <c r="E137" s="335" t="s">
        <v>285</v>
      </c>
      <c r="F137" s="334" t="s">
        <v>1221</v>
      </c>
      <c r="G137" s="206">
        <v>41625</v>
      </c>
    </row>
    <row r="138" spans="1:10" ht="18" customHeight="1" x14ac:dyDescent="0.4">
      <c r="E138" s="336" t="s">
        <v>963</v>
      </c>
      <c r="F138" s="136" t="s">
        <v>1402</v>
      </c>
      <c r="G138" s="206">
        <v>27750</v>
      </c>
    </row>
    <row r="139" spans="1:10" ht="18" customHeight="1" x14ac:dyDescent="0.4">
      <c r="E139" s="337" t="s">
        <v>402</v>
      </c>
      <c r="F139" s="136" t="s">
        <v>1224</v>
      </c>
      <c r="G139" s="206">
        <v>41625</v>
      </c>
    </row>
    <row r="140" spans="1:10" ht="18" customHeight="1" x14ac:dyDescent="0.4">
      <c r="E140" s="137" t="s">
        <v>136</v>
      </c>
      <c r="F140" s="136" t="s">
        <v>1272</v>
      </c>
      <c r="G140" s="206">
        <v>49950</v>
      </c>
    </row>
    <row r="141" spans="1:10" ht="18" customHeight="1" x14ac:dyDescent="0.4">
      <c r="E141" s="309" t="s">
        <v>548</v>
      </c>
      <c r="F141" s="136" t="s">
        <v>1486</v>
      </c>
      <c r="G141" s="206">
        <v>47175</v>
      </c>
    </row>
    <row r="142" spans="1:10" ht="18" customHeight="1" x14ac:dyDescent="0.4">
      <c r="A142" s="314" t="s">
        <v>1803</v>
      </c>
      <c r="B142" s="315" t="s">
        <v>1805</v>
      </c>
      <c r="C142" s="316" t="s">
        <v>1804</v>
      </c>
      <c r="D142" s="317"/>
      <c r="E142" s="318" t="s">
        <v>1779</v>
      </c>
      <c r="F142" s="319">
        <f>SUM(G143:G151)</f>
        <v>382950</v>
      </c>
      <c r="G142" s="320" t="s">
        <v>1802</v>
      </c>
      <c r="H142" s="385"/>
      <c r="I142" s="401" t="s">
        <v>1709</v>
      </c>
    </row>
    <row r="143" spans="1:10" ht="18" customHeight="1" x14ac:dyDescent="0.4">
      <c r="E143" s="340" t="s">
        <v>790</v>
      </c>
      <c r="F143" s="140" t="s">
        <v>1458</v>
      </c>
      <c r="G143" s="206">
        <v>27750</v>
      </c>
    </row>
    <row r="144" spans="1:10" ht="18" customHeight="1" x14ac:dyDescent="0.4">
      <c r="E144" s="341" t="s">
        <v>1789</v>
      </c>
      <c r="F144" s="141" t="s">
        <v>1419</v>
      </c>
      <c r="G144" s="206">
        <v>27750</v>
      </c>
    </row>
    <row r="145" spans="1:9" ht="18" customHeight="1" x14ac:dyDescent="0.4">
      <c r="E145" s="342" t="s">
        <v>958</v>
      </c>
      <c r="F145" s="141" t="s">
        <v>1370</v>
      </c>
      <c r="G145" s="206">
        <v>88800</v>
      </c>
    </row>
    <row r="146" spans="1:9" ht="18" customHeight="1" x14ac:dyDescent="0.4">
      <c r="E146" s="342" t="s">
        <v>426</v>
      </c>
      <c r="F146" s="141" t="s">
        <v>1209</v>
      </c>
      <c r="G146" s="206">
        <v>27750</v>
      </c>
    </row>
    <row r="147" spans="1:9" ht="18" customHeight="1" x14ac:dyDescent="0.4">
      <c r="E147" s="289" t="s">
        <v>959</v>
      </c>
      <c r="F147" s="141" t="s">
        <v>1371</v>
      </c>
      <c r="G147" s="206">
        <v>55500</v>
      </c>
    </row>
    <row r="148" spans="1:9" ht="18" customHeight="1" x14ac:dyDescent="0.4">
      <c r="E148" s="289" t="s">
        <v>236</v>
      </c>
      <c r="F148" s="141" t="s">
        <v>1173</v>
      </c>
      <c r="G148" s="206">
        <v>49950</v>
      </c>
    </row>
    <row r="149" spans="1:9" ht="18" customHeight="1" x14ac:dyDescent="0.4">
      <c r="E149" s="289" t="s">
        <v>1146</v>
      </c>
      <c r="F149" s="141" t="s">
        <v>1429</v>
      </c>
      <c r="G149" s="206">
        <v>27750</v>
      </c>
    </row>
    <row r="150" spans="1:9" ht="18" customHeight="1" x14ac:dyDescent="0.4">
      <c r="E150" s="342" t="s">
        <v>1137</v>
      </c>
      <c r="F150" s="141" t="s">
        <v>1499</v>
      </c>
      <c r="G150" s="206">
        <v>27750</v>
      </c>
    </row>
    <row r="151" spans="1:9" ht="18" customHeight="1" x14ac:dyDescent="0.4">
      <c r="E151" s="289" t="s">
        <v>128</v>
      </c>
      <c r="F151" s="141" t="s">
        <v>1489</v>
      </c>
      <c r="G151" s="206">
        <v>49950</v>
      </c>
    </row>
    <row r="152" spans="1:9" ht="18" customHeight="1" x14ac:dyDescent="0.4">
      <c r="A152" s="314" t="s">
        <v>1808</v>
      </c>
      <c r="B152" s="315" t="s">
        <v>1809</v>
      </c>
      <c r="C152" s="316" t="s">
        <v>1810</v>
      </c>
      <c r="D152" s="317"/>
      <c r="E152" s="318" t="s">
        <v>1807</v>
      </c>
      <c r="F152" s="319">
        <f>SUM(G153:G162)</f>
        <v>346875</v>
      </c>
      <c r="G152" s="320" t="s">
        <v>1806</v>
      </c>
      <c r="H152" s="385"/>
      <c r="I152" s="401" t="s">
        <v>1709</v>
      </c>
    </row>
    <row r="153" spans="1:9" ht="18" customHeight="1" x14ac:dyDescent="0.4">
      <c r="E153" s="308" t="s">
        <v>1791</v>
      </c>
      <c r="F153" s="140" t="s">
        <v>1345</v>
      </c>
      <c r="G153" s="206">
        <v>41625</v>
      </c>
    </row>
    <row r="154" spans="1:9" ht="18" customHeight="1" x14ac:dyDescent="0.4">
      <c r="E154" s="135" t="s">
        <v>240</v>
      </c>
      <c r="F154" s="141" t="s">
        <v>1163</v>
      </c>
      <c r="G154" s="206">
        <v>49950</v>
      </c>
    </row>
    <row r="155" spans="1:9" ht="18" customHeight="1" x14ac:dyDescent="0.4">
      <c r="E155" s="135" t="s">
        <v>1792</v>
      </c>
      <c r="F155" s="141" t="s">
        <v>1320</v>
      </c>
      <c r="G155" s="206">
        <v>27750</v>
      </c>
    </row>
    <row r="156" spans="1:9" ht="18" customHeight="1" x14ac:dyDescent="0.4">
      <c r="E156" s="135" t="s">
        <v>933</v>
      </c>
      <c r="F156" s="141" t="s">
        <v>1354</v>
      </c>
      <c r="G156" s="206">
        <v>27750</v>
      </c>
    </row>
    <row r="157" spans="1:9" ht="18" customHeight="1" x14ac:dyDescent="0.4">
      <c r="E157" s="135" t="s">
        <v>1072</v>
      </c>
      <c r="F157" s="141" t="s">
        <v>1595</v>
      </c>
      <c r="G157" s="206">
        <v>33300</v>
      </c>
    </row>
    <row r="158" spans="1:9" ht="18" customHeight="1" x14ac:dyDescent="0.4">
      <c r="E158" s="135" t="s">
        <v>934</v>
      </c>
      <c r="F158" s="141" t="s">
        <v>1356</v>
      </c>
      <c r="G158" s="206">
        <v>27750</v>
      </c>
    </row>
    <row r="159" spans="1:9" ht="18" customHeight="1" x14ac:dyDescent="0.4">
      <c r="E159" s="135" t="s">
        <v>939</v>
      </c>
      <c r="F159" s="141" t="s">
        <v>1392</v>
      </c>
      <c r="G159" s="206">
        <v>27750</v>
      </c>
    </row>
    <row r="160" spans="1:9" ht="18" customHeight="1" x14ac:dyDescent="0.4">
      <c r="E160" s="135" t="s">
        <v>580</v>
      </c>
      <c r="F160" s="141" t="s">
        <v>1456</v>
      </c>
      <c r="G160" s="206">
        <v>27750</v>
      </c>
    </row>
    <row r="161" spans="1:12" ht="18" customHeight="1" x14ac:dyDescent="0.4">
      <c r="E161" s="135" t="s">
        <v>1680</v>
      </c>
      <c r="F161" s="141" t="s">
        <v>1683</v>
      </c>
      <c r="G161" s="206">
        <v>27750</v>
      </c>
    </row>
    <row r="162" spans="1:12" ht="18" customHeight="1" x14ac:dyDescent="0.4">
      <c r="E162" s="142" t="s">
        <v>591</v>
      </c>
      <c r="F162" s="141" t="s">
        <v>1316</v>
      </c>
      <c r="G162" s="206">
        <v>55500</v>
      </c>
    </row>
    <row r="163" spans="1:12" ht="18" customHeight="1" x14ac:dyDescent="0.4"/>
    <row r="164" spans="1:12" ht="18" customHeight="1" x14ac:dyDescent="0.4">
      <c r="A164" s="344" t="s">
        <v>1815</v>
      </c>
      <c r="B164" s="345" t="s">
        <v>1816</v>
      </c>
      <c r="C164" s="346"/>
      <c r="D164" s="347"/>
      <c r="E164" s="348" t="s">
        <v>1812</v>
      </c>
      <c r="F164" s="349">
        <f>SUM(G165:G166)</f>
        <v>124875</v>
      </c>
      <c r="G164" s="350" t="s">
        <v>1802</v>
      </c>
      <c r="H164" s="386"/>
      <c r="I164" s="401" t="s">
        <v>1709</v>
      </c>
      <c r="J164" s="351"/>
      <c r="K164" s="352"/>
    </row>
    <row r="165" spans="1:12" ht="18" customHeight="1" x14ac:dyDescent="0.4">
      <c r="A165" s="209"/>
      <c r="B165" s="310"/>
      <c r="C165" s="311"/>
      <c r="D165" s="209"/>
      <c r="E165" s="356" t="s">
        <v>1811</v>
      </c>
      <c r="F165" s="212"/>
      <c r="G165" s="212">
        <v>64750</v>
      </c>
      <c r="H165" s="212"/>
      <c r="I165" s="426"/>
      <c r="J165" s="212"/>
      <c r="K165" s="209"/>
    </row>
    <row r="166" spans="1:12" ht="18" customHeight="1" x14ac:dyDescent="0.4">
      <c r="A166" s="353"/>
      <c r="B166" s="354"/>
      <c r="C166" s="355"/>
      <c r="D166" s="353"/>
      <c r="E166" s="312" t="s">
        <v>1813</v>
      </c>
      <c r="F166" s="313"/>
      <c r="G166" s="313">
        <v>60125</v>
      </c>
      <c r="H166" s="313"/>
      <c r="I166" s="433" t="s">
        <v>1814</v>
      </c>
      <c r="J166" s="313"/>
      <c r="K166" s="353"/>
    </row>
    <row r="167" spans="1:12" ht="18" customHeight="1" x14ac:dyDescent="0.4">
      <c r="A167" s="344" t="s">
        <v>1817</v>
      </c>
      <c r="B167" s="345" t="s">
        <v>1818</v>
      </c>
      <c r="C167" s="346"/>
      <c r="D167" s="347"/>
      <c r="E167" s="348" t="s">
        <v>1819</v>
      </c>
      <c r="F167" s="349">
        <f>SUM(G168:G169)</f>
        <v>0</v>
      </c>
      <c r="G167" s="350" t="s">
        <v>1797</v>
      </c>
      <c r="H167" s="386"/>
      <c r="I167" s="401" t="s">
        <v>1709</v>
      </c>
      <c r="J167" s="351"/>
      <c r="K167" s="352"/>
    </row>
    <row r="168" spans="1:12" ht="18" customHeight="1" x14ac:dyDescent="0.4">
      <c r="A168" s="209"/>
      <c r="B168" s="310"/>
      <c r="C168" s="311"/>
      <c r="D168" s="209"/>
      <c r="E168" s="357" t="s">
        <v>1985</v>
      </c>
      <c r="F168" s="212"/>
      <c r="G168" s="212"/>
      <c r="H168" s="212"/>
      <c r="I168" s="426"/>
      <c r="J168" s="212"/>
      <c r="K168" s="209"/>
    </row>
    <row r="169" spans="1:12" ht="18" customHeight="1" x14ac:dyDescent="0.4">
      <c r="A169" s="344" t="s">
        <v>1820</v>
      </c>
      <c r="B169" s="345" t="s">
        <v>1816</v>
      </c>
      <c r="C169" s="346"/>
      <c r="D169" s="347"/>
      <c r="E169" s="348" t="s">
        <v>1821</v>
      </c>
      <c r="F169" s="349">
        <v>125000</v>
      </c>
      <c r="G169" s="350" t="s">
        <v>1802</v>
      </c>
      <c r="H169" s="386"/>
      <c r="I169" s="401" t="s">
        <v>1709</v>
      </c>
      <c r="J169" s="351"/>
      <c r="K169" s="352"/>
      <c r="L169" s="352"/>
    </row>
    <row r="170" spans="1:12" ht="18" customHeight="1" x14ac:dyDescent="0.4">
      <c r="A170" s="353"/>
      <c r="B170" s="354"/>
      <c r="C170" s="355"/>
      <c r="D170" s="353"/>
      <c r="E170" s="358" t="s">
        <v>1822</v>
      </c>
      <c r="F170" s="313" t="s">
        <v>1823</v>
      </c>
      <c r="G170" s="313"/>
      <c r="H170" s="313"/>
      <c r="I170" s="433"/>
      <c r="J170" s="313"/>
      <c r="K170" s="353"/>
      <c r="L170" s="353"/>
    </row>
    <row r="171" spans="1:12" ht="18" customHeight="1" x14ac:dyDescent="0.4">
      <c r="A171" s="344" t="s">
        <v>1824</v>
      </c>
      <c r="B171" s="345" t="s">
        <v>1825</v>
      </c>
      <c r="C171" s="346"/>
      <c r="D171" s="347"/>
      <c r="E171" s="348" t="s">
        <v>1826</v>
      </c>
      <c r="F171" s="349">
        <f>SUM(G172:G176)</f>
        <v>185925</v>
      </c>
      <c r="G171" s="350" t="s">
        <v>1827</v>
      </c>
      <c r="H171" s="386"/>
      <c r="I171" s="401" t="s">
        <v>1709</v>
      </c>
      <c r="J171" s="351"/>
      <c r="K171" s="352"/>
      <c r="L171" s="352"/>
    </row>
    <row r="172" spans="1:12" ht="18" customHeight="1" x14ac:dyDescent="0.4">
      <c r="A172" s="209"/>
      <c r="B172" s="310"/>
      <c r="C172" s="311"/>
      <c r="D172" s="209"/>
      <c r="E172" s="363" t="s">
        <v>1518</v>
      </c>
      <c r="F172" s="26" t="s">
        <v>1520</v>
      </c>
      <c r="G172" s="212">
        <v>27750</v>
      </c>
      <c r="H172" s="212"/>
      <c r="I172" s="426"/>
      <c r="J172" s="212"/>
      <c r="K172" s="209"/>
      <c r="L172" s="209"/>
    </row>
    <row r="173" spans="1:12" ht="18" customHeight="1" x14ac:dyDescent="0.4">
      <c r="A173" s="209"/>
      <c r="B173" s="310"/>
      <c r="C173" s="311"/>
      <c r="D173" s="209"/>
      <c r="E173" s="169" t="s">
        <v>928</v>
      </c>
      <c r="F173" s="26" t="s">
        <v>1347</v>
      </c>
      <c r="G173" s="212">
        <v>27750</v>
      </c>
      <c r="H173" s="212"/>
      <c r="I173" s="426"/>
      <c r="J173" s="212"/>
      <c r="K173" s="209"/>
      <c r="L173" s="209"/>
    </row>
    <row r="174" spans="1:12" ht="18" customHeight="1" x14ac:dyDescent="0.4">
      <c r="A174" s="209"/>
      <c r="B174" s="310"/>
      <c r="C174" s="311"/>
      <c r="D174" s="209"/>
      <c r="E174" s="169" t="s">
        <v>922</v>
      </c>
      <c r="F174" s="26" t="s">
        <v>1363</v>
      </c>
      <c r="G174" s="212">
        <v>47175</v>
      </c>
      <c r="H174" s="212"/>
      <c r="I174" s="426"/>
      <c r="J174" s="212"/>
      <c r="K174" s="209"/>
      <c r="L174" s="209"/>
    </row>
    <row r="175" spans="1:12" ht="18" customHeight="1" x14ac:dyDescent="0.4">
      <c r="A175" s="209"/>
      <c r="B175" s="310"/>
      <c r="C175" s="311"/>
      <c r="D175" s="209"/>
      <c r="E175" s="363" t="s">
        <v>979</v>
      </c>
      <c r="F175" s="26" t="s">
        <v>1398</v>
      </c>
      <c r="G175" s="212">
        <v>27750</v>
      </c>
      <c r="H175" s="212"/>
      <c r="I175" s="426"/>
      <c r="J175" s="212"/>
      <c r="K175" s="209"/>
      <c r="L175" s="209"/>
    </row>
    <row r="176" spans="1:12" ht="18" customHeight="1" x14ac:dyDescent="0.4">
      <c r="A176" s="209"/>
      <c r="B176" s="310"/>
      <c r="C176" s="311"/>
      <c r="D176" s="209"/>
      <c r="E176" s="169" t="s">
        <v>559</v>
      </c>
      <c r="F176" s="26" t="s">
        <v>1475</v>
      </c>
      <c r="G176" s="212">
        <v>55500</v>
      </c>
      <c r="H176" s="212"/>
      <c r="I176" s="426"/>
      <c r="J176" s="212"/>
      <c r="K176" s="209"/>
      <c r="L176" s="209"/>
    </row>
    <row r="177" spans="1:12" ht="18" customHeight="1" x14ac:dyDescent="0.4">
      <c r="A177" s="344" t="s">
        <v>1828</v>
      </c>
      <c r="B177" s="345" t="s">
        <v>1829</v>
      </c>
      <c r="C177" s="346"/>
      <c r="D177" s="347"/>
      <c r="E177" s="348" t="s">
        <v>1826</v>
      </c>
      <c r="F177" s="349">
        <f>SUM(G178:G183)</f>
        <v>203962.5</v>
      </c>
      <c r="G177" s="350" t="s">
        <v>1830</v>
      </c>
      <c r="H177" s="386"/>
      <c r="I177" s="401" t="s">
        <v>1709</v>
      </c>
      <c r="J177" s="351"/>
      <c r="K177" s="352"/>
      <c r="L177" s="352"/>
    </row>
    <row r="178" spans="1:12" ht="18" customHeight="1" x14ac:dyDescent="0.4">
      <c r="A178" s="209"/>
      <c r="B178" s="310"/>
      <c r="C178" s="311"/>
      <c r="D178" s="209"/>
      <c r="E178" s="364" t="s">
        <v>442</v>
      </c>
      <c r="F178" s="327" t="s">
        <v>1256</v>
      </c>
      <c r="G178" s="212">
        <v>27750</v>
      </c>
      <c r="H178" s="212"/>
      <c r="I178" s="426"/>
      <c r="J178" s="212"/>
      <c r="K178" s="209"/>
      <c r="L178" s="209"/>
    </row>
    <row r="179" spans="1:12" ht="18" customHeight="1" x14ac:dyDescent="0.4">
      <c r="A179" s="209"/>
      <c r="B179" s="310"/>
      <c r="C179" s="311"/>
      <c r="D179" s="209"/>
      <c r="E179" s="365" t="s">
        <v>524</v>
      </c>
      <c r="F179" s="327" t="s">
        <v>1257</v>
      </c>
      <c r="G179" s="212">
        <v>49950</v>
      </c>
      <c r="H179" s="212"/>
      <c r="I179" s="426"/>
      <c r="J179" s="212"/>
      <c r="K179" s="209"/>
      <c r="L179" s="209"/>
    </row>
    <row r="180" spans="1:12" ht="18" customHeight="1" x14ac:dyDescent="0.4">
      <c r="A180" s="209"/>
      <c r="B180" s="310"/>
      <c r="C180" s="311"/>
      <c r="D180" s="209"/>
      <c r="E180" s="365" t="s">
        <v>964</v>
      </c>
      <c r="F180" s="327" t="s">
        <v>1405</v>
      </c>
      <c r="G180" s="212">
        <v>27750</v>
      </c>
      <c r="H180" s="212"/>
      <c r="I180" s="426"/>
      <c r="J180" s="212"/>
      <c r="K180" s="209"/>
      <c r="L180" s="209"/>
    </row>
    <row r="181" spans="1:12" ht="18" customHeight="1" x14ac:dyDescent="0.4">
      <c r="A181" s="209"/>
      <c r="B181" s="310"/>
      <c r="C181" s="311"/>
      <c r="D181" s="209"/>
      <c r="E181" s="326" t="s">
        <v>576</v>
      </c>
      <c r="F181" s="327" t="s">
        <v>1454</v>
      </c>
      <c r="G181" s="212">
        <v>27750</v>
      </c>
      <c r="H181" s="212"/>
      <c r="I181" s="426"/>
      <c r="J181" s="212"/>
      <c r="K181" s="209"/>
      <c r="L181" s="209"/>
    </row>
    <row r="182" spans="1:12" ht="18" customHeight="1" x14ac:dyDescent="0.4">
      <c r="A182" s="209"/>
      <c r="B182" s="310"/>
      <c r="C182" s="311"/>
      <c r="D182" s="209"/>
      <c r="E182" s="365" t="s">
        <v>433</v>
      </c>
      <c r="F182" s="327" t="s">
        <v>1268</v>
      </c>
      <c r="G182" s="212">
        <v>49950</v>
      </c>
      <c r="H182" s="212"/>
      <c r="I182" s="426"/>
      <c r="J182" s="212"/>
      <c r="K182" s="209"/>
      <c r="L182" s="209"/>
    </row>
    <row r="183" spans="1:12" ht="18" customHeight="1" x14ac:dyDescent="0.4">
      <c r="A183" s="353"/>
      <c r="B183" s="354"/>
      <c r="C183" s="355"/>
      <c r="D183" s="353"/>
      <c r="E183" s="366" t="s">
        <v>272</v>
      </c>
      <c r="F183" s="255" t="s">
        <v>1199</v>
      </c>
      <c r="G183" s="313">
        <v>20812.5</v>
      </c>
      <c r="H183" s="313"/>
      <c r="I183" s="433"/>
      <c r="J183" s="313"/>
      <c r="K183" s="353"/>
      <c r="L183" s="353"/>
    </row>
    <row r="184" spans="1:12" ht="18" customHeight="1" x14ac:dyDescent="0.4">
      <c r="A184" s="344" t="s">
        <v>1831</v>
      </c>
      <c r="B184" s="345" t="s">
        <v>1832</v>
      </c>
      <c r="C184" s="346"/>
      <c r="D184" s="347" t="s">
        <v>1833</v>
      </c>
      <c r="E184" s="348" t="s">
        <v>1826</v>
      </c>
      <c r="F184" s="349">
        <f>SUM(G185:G189)</f>
        <v>138750</v>
      </c>
      <c r="G184" s="350" t="s">
        <v>1830</v>
      </c>
      <c r="H184" s="386"/>
      <c r="I184" s="401" t="s">
        <v>1709</v>
      </c>
      <c r="J184" s="351"/>
      <c r="K184" s="352"/>
      <c r="L184" s="352"/>
    </row>
    <row r="185" spans="1:12" ht="18" customHeight="1" x14ac:dyDescent="0.4">
      <c r="A185" s="209"/>
      <c r="B185" s="310"/>
      <c r="C185" s="311"/>
      <c r="D185" s="209"/>
      <c r="E185" s="363" t="s">
        <v>406</v>
      </c>
      <c r="F185" s="26" t="s">
        <v>1190</v>
      </c>
      <c r="G185" s="212">
        <v>27750</v>
      </c>
      <c r="H185" s="212"/>
      <c r="I185" s="426"/>
      <c r="J185" s="212"/>
      <c r="K185" s="209"/>
      <c r="L185" s="209"/>
    </row>
    <row r="186" spans="1:12" ht="18" customHeight="1" x14ac:dyDescent="0.4">
      <c r="A186" s="209"/>
      <c r="B186" s="310"/>
      <c r="C186" s="311"/>
      <c r="D186" s="209"/>
      <c r="E186" s="169" t="s">
        <v>262</v>
      </c>
      <c r="F186" s="26" t="s">
        <v>1230</v>
      </c>
      <c r="G186" s="212">
        <v>27750</v>
      </c>
      <c r="H186" s="212"/>
      <c r="I186" s="426"/>
      <c r="J186" s="212"/>
      <c r="K186" s="209"/>
      <c r="L186" s="209"/>
    </row>
    <row r="187" spans="1:12" ht="18" customHeight="1" x14ac:dyDescent="0.4">
      <c r="A187" s="209"/>
      <c r="B187" s="310"/>
      <c r="C187" s="311"/>
      <c r="D187" s="209"/>
      <c r="E187" s="169" t="s">
        <v>271</v>
      </c>
      <c r="F187" s="26" t="s">
        <v>1191</v>
      </c>
      <c r="G187" s="212">
        <v>27750</v>
      </c>
      <c r="H187" s="212"/>
      <c r="I187" s="426"/>
      <c r="J187" s="212"/>
      <c r="K187" s="209"/>
      <c r="L187" s="209"/>
    </row>
    <row r="188" spans="1:12" ht="18" customHeight="1" x14ac:dyDescent="0.4">
      <c r="A188" s="209"/>
      <c r="B188" s="310"/>
      <c r="C188" s="311"/>
      <c r="D188" s="209"/>
      <c r="E188" s="169" t="s">
        <v>951</v>
      </c>
      <c r="F188" s="26" t="s">
        <v>1403</v>
      </c>
      <c r="G188" s="212">
        <v>27750</v>
      </c>
      <c r="H188" s="212"/>
      <c r="I188" s="426"/>
      <c r="J188" s="212"/>
      <c r="K188" s="209"/>
      <c r="L188" s="209"/>
    </row>
    <row r="189" spans="1:12" ht="18" customHeight="1" x14ac:dyDescent="0.4">
      <c r="A189" s="209"/>
      <c r="B189" s="310"/>
      <c r="C189" s="311"/>
      <c r="D189" s="209"/>
      <c r="E189" s="363" t="s">
        <v>945</v>
      </c>
      <c r="F189" s="26" t="s">
        <v>1397</v>
      </c>
      <c r="G189" s="212">
        <v>27750</v>
      </c>
      <c r="H189" s="212"/>
      <c r="I189" s="426"/>
      <c r="J189" s="212"/>
      <c r="K189" s="209"/>
      <c r="L189" s="209"/>
    </row>
    <row r="190" spans="1:12" ht="18" customHeight="1" x14ac:dyDescent="0.4">
      <c r="A190" s="344" t="s">
        <v>1834</v>
      </c>
      <c r="B190" s="345" t="s">
        <v>1835</v>
      </c>
      <c r="C190" s="346"/>
      <c r="D190" s="347" t="s">
        <v>1836</v>
      </c>
      <c r="E190" s="348" t="s">
        <v>1826</v>
      </c>
      <c r="F190" s="349">
        <f>SUM(G191:G196)</f>
        <v>208125</v>
      </c>
      <c r="G190" s="350" t="s">
        <v>1837</v>
      </c>
      <c r="H190" s="386"/>
      <c r="I190" s="401" t="s">
        <v>1709</v>
      </c>
    </row>
    <row r="191" spans="1:12" ht="18" customHeight="1" x14ac:dyDescent="0.4">
      <c r="E191" s="340" t="s">
        <v>1044</v>
      </c>
      <c r="F191" s="140" t="s">
        <v>1342</v>
      </c>
      <c r="G191" s="206">
        <v>27750</v>
      </c>
    </row>
    <row r="192" spans="1:12" ht="18" customHeight="1" x14ac:dyDescent="0.4">
      <c r="E192" s="289" t="s">
        <v>91</v>
      </c>
      <c r="F192" s="141" t="s">
        <v>1251</v>
      </c>
      <c r="G192" s="206">
        <v>69375</v>
      </c>
    </row>
    <row r="193" spans="1:9" ht="18" customHeight="1" x14ac:dyDescent="0.4">
      <c r="E193" s="342" t="s">
        <v>814</v>
      </c>
      <c r="F193" s="141" t="s">
        <v>1317</v>
      </c>
      <c r="G193" s="206">
        <v>27750</v>
      </c>
    </row>
    <row r="194" spans="1:9" ht="18" customHeight="1" x14ac:dyDescent="0.4">
      <c r="E194" s="289" t="s">
        <v>553</v>
      </c>
      <c r="F194" s="141" t="s">
        <v>1482</v>
      </c>
      <c r="G194" s="206">
        <v>55500</v>
      </c>
    </row>
    <row r="195" spans="1:9" ht="18" customHeight="1" x14ac:dyDescent="0.4">
      <c r="A195" s="344" t="s">
        <v>1838</v>
      </c>
      <c r="B195" s="345" t="s">
        <v>1839</v>
      </c>
      <c r="C195" s="346"/>
      <c r="D195" s="347"/>
      <c r="E195" s="348" t="s">
        <v>1826</v>
      </c>
      <c r="F195" s="349">
        <f>SUM(G196:G201)</f>
        <v>194250</v>
      </c>
      <c r="G195" s="350" t="s">
        <v>1837</v>
      </c>
      <c r="H195" s="386"/>
      <c r="I195" s="401" t="s">
        <v>1709</v>
      </c>
    </row>
    <row r="196" spans="1:9" ht="18" customHeight="1" x14ac:dyDescent="0.4">
      <c r="E196" s="368" t="s">
        <v>1001</v>
      </c>
      <c r="F196" s="140" t="s">
        <v>1381</v>
      </c>
      <c r="G196" s="206">
        <v>27750</v>
      </c>
    </row>
    <row r="197" spans="1:9" ht="18" customHeight="1" x14ac:dyDescent="0.4">
      <c r="E197" s="289" t="s">
        <v>953</v>
      </c>
      <c r="F197" s="141" t="s">
        <v>1382</v>
      </c>
      <c r="G197" s="206">
        <v>27750</v>
      </c>
    </row>
    <row r="198" spans="1:9" ht="18" customHeight="1" x14ac:dyDescent="0.4">
      <c r="E198" s="289" t="s">
        <v>952</v>
      </c>
      <c r="F198" s="141" t="s">
        <v>1383</v>
      </c>
      <c r="G198" s="206">
        <v>27750</v>
      </c>
    </row>
    <row r="199" spans="1:9" ht="18" customHeight="1" x14ac:dyDescent="0.4">
      <c r="E199" s="289" t="s">
        <v>1384</v>
      </c>
      <c r="F199" s="141" t="s">
        <v>1385</v>
      </c>
      <c r="G199" s="206">
        <v>27750</v>
      </c>
    </row>
    <row r="200" spans="1:9" ht="18" customHeight="1" x14ac:dyDescent="0.4">
      <c r="E200" s="342" t="s">
        <v>997</v>
      </c>
      <c r="F200" s="141" t="s">
        <v>1386</v>
      </c>
      <c r="G200" s="206">
        <v>27750</v>
      </c>
    </row>
    <row r="201" spans="1:9" ht="18" customHeight="1" x14ac:dyDescent="0.4">
      <c r="E201" s="289" t="s">
        <v>441</v>
      </c>
      <c r="F201" s="141" t="s">
        <v>1255</v>
      </c>
      <c r="G201" s="206">
        <v>55500</v>
      </c>
    </row>
    <row r="202" spans="1:9" ht="18" customHeight="1" x14ac:dyDescent="0.4">
      <c r="A202" s="344" t="s">
        <v>1840</v>
      </c>
      <c r="B202" s="345" t="s">
        <v>1841</v>
      </c>
      <c r="C202" s="346"/>
      <c r="D202" s="347"/>
      <c r="E202" s="348" t="s">
        <v>1842</v>
      </c>
      <c r="F202" s="349">
        <f>SUM(G203:G208)</f>
        <v>278425</v>
      </c>
      <c r="G202" s="350" t="s">
        <v>1843</v>
      </c>
      <c r="H202" s="386"/>
      <c r="I202" s="401" t="s">
        <v>1709</v>
      </c>
    </row>
    <row r="203" spans="1:9" ht="18" customHeight="1" x14ac:dyDescent="0.4">
      <c r="E203" s="257" t="s">
        <v>975</v>
      </c>
      <c r="F203" s="140" t="s">
        <v>1423</v>
      </c>
      <c r="G203" s="206">
        <v>38850</v>
      </c>
    </row>
    <row r="204" spans="1:9" ht="18" customHeight="1" x14ac:dyDescent="0.4">
      <c r="E204" s="258" t="s">
        <v>517</v>
      </c>
      <c r="F204" s="141" t="s">
        <v>1266</v>
      </c>
      <c r="G204" s="206">
        <v>97125</v>
      </c>
    </row>
    <row r="205" spans="1:9" ht="18" customHeight="1" x14ac:dyDescent="0.4">
      <c r="E205" s="142" t="s">
        <v>977</v>
      </c>
      <c r="F205" s="141" t="s">
        <v>1422</v>
      </c>
      <c r="G205" s="206">
        <v>38850</v>
      </c>
    </row>
    <row r="206" spans="1:9" ht="18" customHeight="1" x14ac:dyDescent="0.4">
      <c r="E206" s="258" t="s">
        <v>1035</v>
      </c>
      <c r="F206" s="141" t="s">
        <v>1334</v>
      </c>
      <c r="G206" s="206">
        <v>32375</v>
      </c>
    </row>
    <row r="207" spans="1:9" ht="18" customHeight="1" x14ac:dyDescent="0.4">
      <c r="E207" s="258" t="s">
        <v>1050</v>
      </c>
      <c r="F207" s="141" t="s">
        <v>1341</v>
      </c>
      <c r="G207" s="206">
        <v>32375</v>
      </c>
    </row>
    <row r="208" spans="1:9" ht="18" customHeight="1" x14ac:dyDescent="0.4">
      <c r="E208" s="142" t="s">
        <v>588</v>
      </c>
      <c r="F208" s="141" t="s">
        <v>1323</v>
      </c>
      <c r="G208" s="206">
        <v>38850</v>
      </c>
    </row>
    <row r="209" spans="1:9" ht="18" customHeight="1" x14ac:dyDescent="0.4">
      <c r="A209" s="344" t="s">
        <v>1845</v>
      </c>
      <c r="B209" s="345" t="s">
        <v>1846</v>
      </c>
      <c r="C209" s="346"/>
      <c r="D209" s="347"/>
      <c r="E209" s="348" t="s">
        <v>1847</v>
      </c>
      <c r="F209" s="349">
        <f>SUM(G210:G215)</f>
        <v>166500</v>
      </c>
      <c r="G209" s="350" t="s">
        <v>1848</v>
      </c>
      <c r="H209" s="386"/>
      <c r="I209" s="401" t="s">
        <v>1709</v>
      </c>
    </row>
    <row r="210" spans="1:9" ht="18" customHeight="1" x14ac:dyDescent="0.4">
      <c r="E210" s="257" t="s">
        <v>182</v>
      </c>
      <c r="F210" s="140" t="s">
        <v>1258</v>
      </c>
      <c r="G210" s="206">
        <v>27750</v>
      </c>
    </row>
    <row r="211" spans="1:9" ht="18" customHeight="1" x14ac:dyDescent="0.4">
      <c r="E211" s="258" t="s">
        <v>448</v>
      </c>
      <c r="F211" s="141" t="s">
        <v>1261</v>
      </c>
      <c r="G211" s="206">
        <v>27750</v>
      </c>
    </row>
    <row r="212" spans="1:9" ht="18" customHeight="1" x14ac:dyDescent="0.4">
      <c r="E212" s="258" t="s">
        <v>445</v>
      </c>
      <c r="F212" s="141" t="s">
        <v>1260</v>
      </c>
      <c r="G212" s="206">
        <v>27750</v>
      </c>
    </row>
    <row r="213" spans="1:9" ht="18" customHeight="1" x14ac:dyDescent="0.4">
      <c r="E213" s="258" t="s">
        <v>447</v>
      </c>
      <c r="F213" s="141" t="s">
        <v>1259</v>
      </c>
      <c r="G213" s="206">
        <v>27750</v>
      </c>
    </row>
    <row r="214" spans="1:9" ht="18" customHeight="1" x14ac:dyDescent="0.4">
      <c r="E214" s="258" t="s">
        <v>446</v>
      </c>
      <c r="F214" s="141" t="s">
        <v>1262</v>
      </c>
      <c r="G214" s="206">
        <v>27750</v>
      </c>
    </row>
    <row r="215" spans="1:9" ht="18" customHeight="1" x14ac:dyDescent="0.4">
      <c r="E215" s="258" t="s">
        <v>937</v>
      </c>
      <c r="F215" s="141" t="s">
        <v>1413</v>
      </c>
      <c r="G215" s="206">
        <v>27750</v>
      </c>
    </row>
    <row r="216" spans="1:9" ht="18" customHeight="1" x14ac:dyDescent="0.4">
      <c r="A216" s="344" t="s">
        <v>1849</v>
      </c>
      <c r="B216" s="345" t="s">
        <v>1850</v>
      </c>
      <c r="C216" s="346"/>
      <c r="D216" s="347"/>
      <c r="E216" s="348" t="s">
        <v>1852</v>
      </c>
      <c r="F216" s="349">
        <f>SUM(G217:G222)</f>
        <v>263625</v>
      </c>
      <c r="G216" s="350" t="s">
        <v>1851</v>
      </c>
      <c r="H216" s="386"/>
      <c r="I216" s="401" t="s">
        <v>1709</v>
      </c>
    </row>
    <row r="217" spans="1:9" ht="18" customHeight="1" x14ac:dyDescent="0.4">
      <c r="E217" s="257" t="s">
        <v>235</v>
      </c>
      <c r="F217" s="140" t="s">
        <v>1168</v>
      </c>
      <c r="G217" s="206">
        <v>49950</v>
      </c>
    </row>
    <row r="218" spans="1:9" ht="18" customHeight="1" x14ac:dyDescent="0.4">
      <c r="E218" s="258" t="s">
        <v>527</v>
      </c>
      <c r="F218" s="141" t="s">
        <v>1510</v>
      </c>
      <c r="G218" s="206">
        <v>41625</v>
      </c>
    </row>
    <row r="219" spans="1:9" ht="18" customHeight="1" x14ac:dyDescent="0.4">
      <c r="E219" s="142" t="s">
        <v>239</v>
      </c>
      <c r="F219" s="141" t="s">
        <v>1174</v>
      </c>
      <c r="G219" s="206">
        <v>49950</v>
      </c>
    </row>
    <row r="220" spans="1:9" ht="18" customHeight="1" x14ac:dyDescent="0.4">
      <c r="E220" s="142" t="s">
        <v>237</v>
      </c>
      <c r="F220" s="141" t="s">
        <v>1175</v>
      </c>
      <c r="G220" s="206">
        <v>49950</v>
      </c>
    </row>
    <row r="221" spans="1:9" ht="18" customHeight="1" x14ac:dyDescent="0.4">
      <c r="E221" s="142" t="s">
        <v>258</v>
      </c>
      <c r="F221" s="141" t="s">
        <v>1231</v>
      </c>
      <c r="G221" s="206">
        <v>44400</v>
      </c>
    </row>
    <row r="222" spans="1:9" ht="18" customHeight="1" x14ac:dyDescent="0.4">
      <c r="E222" s="258" t="s">
        <v>415</v>
      </c>
      <c r="F222" s="141" t="s">
        <v>1166</v>
      </c>
      <c r="G222" s="206">
        <v>27750</v>
      </c>
    </row>
    <row r="223" spans="1:9" ht="18" customHeight="1" x14ac:dyDescent="0.4">
      <c r="A223" s="344" t="s">
        <v>1853</v>
      </c>
      <c r="B223" s="345" t="s">
        <v>1850</v>
      </c>
      <c r="C223" s="346"/>
      <c r="D223" s="347"/>
      <c r="E223" s="348" t="s">
        <v>1854</v>
      </c>
      <c r="F223" s="349">
        <f>SUM(G224:G229)</f>
        <v>227550</v>
      </c>
      <c r="G223" s="350" t="s">
        <v>1851</v>
      </c>
      <c r="H223" s="386"/>
      <c r="I223" s="401" t="s">
        <v>1709</v>
      </c>
    </row>
    <row r="224" spans="1:9" ht="18" customHeight="1" x14ac:dyDescent="0.4">
      <c r="E224" s="286" t="s">
        <v>432</v>
      </c>
      <c r="F224" s="140" t="s">
        <v>1271</v>
      </c>
      <c r="G224" s="206">
        <v>49950</v>
      </c>
    </row>
    <row r="225" spans="1:12" ht="18" customHeight="1" x14ac:dyDescent="0.4">
      <c r="E225" s="142" t="s">
        <v>234</v>
      </c>
      <c r="F225" s="141" t="s">
        <v>1169</v>
      </c>
      <c r="G225" s="206">
        <v>49950</v>
      </c>
    </row>
    <row r="226" spans="1:12" ht="18" customHeight="1" x14ac:dyDescent="0.4">
      <c r="E226" s="142" t="s">
        <v>607</v>
      </c>
      <c r="F226" s="141" t="s">
        <v>1435</v>
      </c>
      <c r="G226" s="206">
        <v>27750</v>
      </c>
    </row>
    <row r="227" spans="1:12" ht="18" customHeight="1" x14ac:dyDescent="0.4">
      <c r="E227" s="142" t="s">
        <v>255</v>
      </c>
      <c r="F227" s="141" t="s">
        <v>1233</v>
      </c>
      <c r="G227" s="206">
        <v>49950</v>
      </c>
    </row>
    <row r="228" spans="1:12" ht="18" customHeight="1" x14ac:dyDescent="0.4">
      <c r="E228" s="258" t="s">
        <v>754</v>
      </c>
      <c r="F228" s="141" t="s">
        <v>1453</v>
      </c>
      <c r="G228" s="206">
        <v>49950</v>
      </c>
    </row>
    <row r="229" spans="1:12" ht="18" customHeight="1" x14ac:dyDescent="0.4">
      <c r="A229" s="344" t="s">
        <v>1856</v>
      </c>
      <c r="B229" s="345" t="s">
        <v>1857</v>
      </c>
      <c r="C229" s="346"/>
      <c r="D229" s="347"/>
      <c r="E229" s="348" t="s">
        <v>1855</v>
      </c>
      <c r="F229" s="349">
        <f>SUM(G230:G234)</f>
        <v>55500</v>
      </c>
      <c r="G229" s="350" t="s">
        <v>1858</v>
      </c>
      <c r="H229" s="386"/>
      <c r="I229" s="401" t="s">
        <v>1709</v>
      </c>
    </row>
    <row r="230" spans="1:12" ht="18" customHeight="1" x14ac:dyDescent="0.4">
      <c r="E230" s="257" t="s">
        <v>519</v>
      </c>
      <c r="F230" s="140" t="s">
        <v>1263</v>
      </c>
      <c r="G230" s="206">
        <v>27750</v>
      </c>
    </row>
    <row r="231" spans="1:12" ht="18" customHeight="1" x14ac:dyDescent="0.4">
      <c r="E231" s="370" t="s">
        <v>435</v>
      </c>
      <c r="F231" s="141" t="s">
        <v>1267</v>
      </c>
      <c r="G231" s="206">
        <v>27750</v>
      </c>
    </row>
    <row r="232" spans="1:12" ht="18" customHeight="1" x14ac:dyDescent="0.4">
      <c r="A232" s="344" t="s">
        <v>1859</v>
      </c>
      <c r="B232" s="345" t="s">
        <v>1860</v>
      </c>
      <c r="C232" s="346"/>
      <c r="D232" s="347"/>
      <c r="E232" s="375" t="s">
        <v>1861</v>
      </c>
      <c r="I232" s="398">
        <v>108225</v>
      </c>
      <c r="J232" s="350" t="s">
        <v>1858</v>
      </c>
      <c r="L232" s="374" t="s">
        <v>1709</v>
      </c>
    </row>
    <row r="233" spans="1:12" ht="18" customHeight="1" x14ac:dyDescent="0.4">
      <c r="A233" s="344" t="s">
        <v>1862</v>
      </c>
      <c r="B233" s="345" t="s">
        <v>1863</v>
      </c>
      <c r="C233" s="346"/>
      <c r="D233" s="347"/>
      <c r="E233" s="375" t="s">
        <v>1864</v>
      </c>
      <c r="H233" s="206">
        <v>49950</v>
      </c>
      <c r="I233" s="398">
        <f>SUM(H233:H234)</f>
        <v>91575</v>
      </c>
      <c r="J233" s="350" t="s">
        <v>1866</v>
      </c>
      <c r="L233" s="374" t="s">
        <v>1709</v>
      </c>
    </row>
    <row r="234" spans="1:12" ht="18" customHeight="1" x14ac:dyDescent="0.4">
      <c r="E234" s="387" t="s">
        <v>400</v>
      </c>
      <c r="F234" s="206" t="s">
        <v>1865</v>
      </c>
      <c r="H234" s="206">
        <v>41625</v>
      </c>
    </row>
    <row r="235" spans="1:12" ht="18" customHeight="1" x14ac:dyDescent="0.4">
      <c r="A235" s="344" t="s">
        <v>1867</v>
      </c>
      <c r="B235" s="345" t="s">
        <v>1868</v>
      </c>
      <c r="C235" s="346"/>
      <c r="D235" s="347"/>
      <c r="E235" s="375" t="s">
        <v>1869</v>
      </c>
      <c r="F235" s="351"/>
      <c r="G235" s="351"/>
      <c r="H235" s="351">
        <v>55500</v>
      </c>
      <c r="I235" s="398">
        <f>SUM(H235:H239)</f>
        <v>296925</v>
      </c>
      <c r="J235" s="350" t="s">
        <v>1866</v>
      </c>
      <c r="K235" s="352"/>
      <c r="L235" s="388" t="s">
        <v>1709</v>
      </c>
    </row>
    <row r="236" spans="1:12" ht="18" customHeight="1" x14ac:dyDescent="0.4">
      <c r="A236" s="209"/>
      <c r="B236" s="310"/>
      <c r="C236" s="311"/>
      <c r="D236" s="209"/>
      <c r="E236" s="363" t="s">
        <v>1076</v>
      </c>
      <c r="F236" s="212"/>
      <c r="G236" s="26" t="s">
        <v>1509</v>
      </c>
      <c r="H236" s="212">
        <v>61050</v>
      </c>
      <c r="I236" s="426"/>
      <c r="J236" s="212"/>
      <c r="K236" s="209"/>
      <c r="L236" s="209"/>
    </row>
    <row r="237" spans="1:12" ht="18" customHeight="1" x14ac:dyDescent="0.4">
      <c r="A237" s="209"/>
      <c r="B237" s="310"/>
      <c r="C237" s="311"/>
      <c r="D237" s="209"/>
      <c r="E237" s="363" t="s">
        <v>1144</v>
      </c>
      <c r="F237" s="212"/>
      <c r="G237" s="26" t="s">
        <v>1507</v>
      </c>
      <c r="H237" s="212">
        <v>69375</v>
      </c>
      <c r="I237" s="426"/>
      <c r="J237" s="212"/>
      <c r="K237" s="209"/>
      <c r="L237" s="209"/>
    </row>
    <row r="238" spans="1:12" ht="18" customHeight="1" x14ac:dyDescent="0.4">
      <c r="A238" s="209"/>
      <c r="B238" s="310"/>
      <c r="C238" s="311"/>
      <c r="D238" s="209"/>
      <c r="E238" s="169" t="s">
        <v>1078</v>
      </c>
      <c r="F238" s="212"/>
      <c r="G238" s="26" t="s">
        <v>1508</v>
      </c>
      <c r="H238" s="212">
        <v>49950</v>
      </c>
      <c r="I238" s="426"/>
      <c r="J238" s="212"/>
      <c r="K238" s="209"/>
      <c r="L238" s="209"/>
    </row>
    <row r="239" spans="1:12" ht="18" customHeight="1" x14ac:dyDescent="0.4">
      <c r="A239" s="353"/>
      <c r="B239" s="354"/>
      <c r="C239" s="355"/>
      <c r="D239" s="353"/>
      <c r="E239" s="389" t="s">
        <v>210</v>
      </c>
      <c r="F239" s="313"/>
      <c r="G239" s="390" t="s">
        <v>1506</v>
      </c>
      <c r="H239" s="313">
        <v>61050</v>
      </c>
      <c r="I239" s="433"/>
      <c r="J239" s="313"/>
      <c r="K239" s="353"/>
      <c r="L239" s="353"/>
    </row>
    <row r="240" spans="1:12" ht="18" customHeight="1" x14ac:dyDescent="0.4">
      <c r="A240" s="344" t="s">
        <v>1870</v>
      </c>
      <c r="B240" s="345" t="s">
        <v>1871</v>
      </c>
      <c r="C240" s="346"/>
      <c r="D240" s="347"/>
      <c r="E240" s="375" t="s">
        <v>1872</v>
      </c>
      <c r="I240" s="398">
        <v>71225</v>
      </c>
      <c r="J240" s="350" t="s">
        <v>1858</v>
      </c>
      <c r="L240" s="374" t="s">
        <v>1709</v>
      </c>
    </row>
    <row r="241" spans="1:12" ht="18" customHeight="1" x14ac:dyDescent="0.4">
      <c r="A241" s="344" t="s">
        <v>1873</v>
      </c>
      <c r="B241" s="345" t="s">
        <v>1874</v>
      </c>
      <c r="C241" s="346"/>
      <c r="D241" s="347"/>
      <c r="E241" s="375" t="s">
        <v>1875</v>
      </c>
      <c r="I241" s="398">
        <v>49950</v>
      </c>
      <c r="J241" s="350" t="s">
        <v>1876</v>
      </c>
      <c r="L241" s="374" t="s">
        <v>1709</v>
      </c>
    </row>
    <row r="242" spans="1:12" ht="18" customHeight="1" x14ac:dyDescent="0.4">
      <c r="A242" s="344" t="s">
        <v>1877</v>
      </c>
      <c r="B242" s="345" t="s">
        <v>1878</v>
      </c>
      <c r="C242" s="346"/>
      <c r="D242" s="347"/>
      <c r="E242" s="375" t="s">
        <v>1880</v>
      </c>
      <c r="F242" s="351"/>
      <c r="G242" s="351"/>
      <c r="H242" s="351"/>
      <c r="I242" s="398">
        <v>27750</v>
      </c>
      <c r="J242" s="350" t="s">
        <v>1881</v>
      </c>
      <c r="K242" s="352"/>
      <c r="L242" s="388">
        <v>77000</v>
      </c>
    </row>
    <row r="243" spans="1:12" ht="18" customHeight="1" x14ac:dyDescent="0.4">
      <c r="A243" s="353"/>
      <c r="B243" s="354"/>
      <c r="C243" s="355"/>
      <c r="D243" s="353"/>
      <c r="E243" s="312" t="s">
        <v>181</v>
      </c>
      <c r="F243" s="313"/>
      <c r="G243" s="313" t="s">
        <v>1879</v>
      </c>
      <c r="H243" s="313"/>
      <c r="I243" s="433">
        <v>49950</v>
      </c>
      <c r="J243" s="313"/>
      <c r="K243" s="353"/>
      <c r="L243" s="353"/>
    </row>
    <row r="244" spans="1:12" ht="18" customHeight="1" x14ac:dyDescent="0.4">
      <c r="A244" s="392" t="s">
        <v>1882</v>
      </c>
      <c r="B244" s="393" t="s">
        <v>1883</v>
      </c>
      <c r="C244" s="394"/>
      <c r="D244" s="395"/>
      <c r="E244" s="396" t="s">
        <v>1884</v>
      </c>
      <c r="F244" s="397"/>
      <c r="G244" s="397"/>
      <c r="H244" s="397"/>
      <c r="I244" s="398">
        <v>99150.75</v>
      </c>
      <c r="J244" s="399" t="s">
        <v>1885</v>
      </c>
      <c r="K244" s="400"/>
      <c r="L244" s="401"/>
    </row>
    <row r="245" spans="1:12" ht="18" customHeight="1" x14ac:dyDescent="0.4">
      <c r="A245" s="392" t="s">
        <v>1886</v>
      </c>
      <c r="B245" s="393" t="s">
        <v>1883</v>
      </c>
      <c r="C245" s="394"/>
      <c r="D245" s="395"/>
      <c r="E245" s="396" t="s">
        <v>1889</v>
      </c>
      <c r="F245" s="397"/>
      <c r="G245" s="397"/>
      <c r="H245" s="397"/>
      <c r="I245" s="398">
        <v>64750</v>
      </c>
      <c r="J245" s="399" t="s">
        <v>1885</v>
      </c>
      <c r="K245" s="400"/>
      <c r="L245" s="401"/>
    </row>
    <row r="246" spans="1:12" ht="18" customHeight="1" x14ac:dyDescent="0.4">
      <c r="A246" s="392" t="s">
        <v>1887</v>
      </c>
      <c r="B246" s="393" t="s">
        <v>1883</v>
      </c>
      <c r="C246" s="394"/>
      <c r="D246" s="395"/>
      <c r="E246" s="396" t="s">
        <v>1890</v>
      </c>
      <c r="F246" s="397"/>
      <c r="G246" s="397"/>
      <c r="H246" s="397"/>
      <c r="I246" s="398">
        <v>64750</v>
      </c>
      <c r="J246" s="399" t="s">
        <v>1885</v>
      </c>
      <c r="K246" s="400"/>
      <c r="L246" s="401"/>
    </row>
    <row r="247" spans="1:12" ht="18" customHeight="1" x14ac:dyDescent="0.4">
      <c r="A247" s="392" t="s">
        <v>1888</v>
      </c>
      <c r="B247" s="393" t="s">
        <v>1883</v>
      </c>
      <c r="C247" s="394"/>
      <c r="D247" s="395"/>
      <c r="E247" s="396" t="s">
        <v>1891</v>
      </c>
      <c r="F247" s="397"/>
      <c r="G247" s="397"/>
      <c r="H247" s="397"/>
      <c r="I247" s="398">
        <v>120250</v>
      </c>
      <c r="J247" s="399" t="s">
        <v>1885</v>
      </c>
      <c r="K247" s="400"/>
      <c r="L247" s="401"/>
    </row>
    <row r="248" spans="1:12" ht="18" customHeight="1" x14ac:dyDescent="0.4">
      <c r="A248" s="402" t="s">
        <v>1893</v>
      </c>
      <c r="B248" s="393" t="s">
        <v>1894</v>
      </c>
      <c r="C248" s="394"/>
      <c r="D248" s="395"/>
      <c r="E248" s="396" t="s">
        <v>1895</v>
      </c>
      <c r="F248" s="397"/>
      <c r="G248" s="397"/>
      <c r="H248" s="397"/>
      <c r="I248" s="398">
        <v>55500</v>
      </c>
      <c r="J248" s="403" t="s">
        <v>1896</v>
      </c>
      <c r="K248" s="400"/>
      <c r="L248" s="401"/>
    </row>
    <row r="249" spans="1:12" ht="18" customHeight="1" x14ac:dyDescent="0.4">
      <c r="A249" s="402" t="s">
        <v>1897</v>
      </c>
      <c r="B249" s="393" t="s">
        <v>1900</v>
      </c>
      <c r="C249" s="394"/>
      <c r="D249" s="395"/>
      <c r="E249" s="396" t="s">
        <v>1898</v>
      </c>
      <c r="F249" s="397"/>
      <c r="G249" s="397"/>
      <c r="H249" s="397"/>
      <c r="I249" s="406">
        <v>64750</v>
      </c>
      <c r="J249" s="399" t="s">
        <v>1899</v>
      </c>
      <c r="K249" s="405"/>
      <c r="L249" s="401"/>
    </row>
    <row r="250" spans="1:12" ht="18" customHeight="1" x14ac:dyDescent="0.4">
      <c r="A250" s="402" t="s">
        <v>1903</v>
      </c>
      <c r="B250" s="393" t="s">
        <v>1900</v>
      </c>
      <c r="E250" s="190" t="s">
        <v>1901</v>
      </c>
      <c r="F250" s="190"/>
      <c r="G250" s="190"/>
      <c r="H250" s="190"/>
      <c r="I250" s="397">
        <v>48562.5</v>
      </c>
      <c r="J250" s="399" t="s">
        <v>1899</v>
      </c>
    </row>
    <row r="251" spans="1:12" ht="18" customHeight="1" x14ac:dyDescent="0.4">
      <c r="A251" s="402" t="s">
        <v>1904</v>
      </c>
      <c r="B251" s="393" t="s">
        <v>1900</v>
      </c>
      <c r="E251" s="190" t="s">
        <v>1906</v>
      </c>
      <c r="F251" s="190"/>
      <c r="G251" s="190"/>
      <c r="H251" s="190"/>
      <c r="I251" s="397">
        <v>32375</v>
      </c>
      <c r="J251" s="399" t="s">
        <v>1899</v>
      </c>
    </row>
    <row r="252" spans="1:12" ht="18" customHeight="1" x14ac:dyDescent="0.4">
      <c r="A252" s="402" t="s">
        <v>1902</v>
      </c>
      <c r="B252" s="393" t="s">
        <v>1900</v>
      </c>
      <c r="E252" s="190" t="s">
        <v>1905</v>
      </c>
      <c r="F252" s="190"/>
      <c r="G252" s="190"/>
      <c r="H252" s="190"/>
      <c r="I252" s="397">
        <v>48562.5</v>
      </c>
      <c r="J252" s="399" t="s">
        <v>1899</v>
      </c>
    </row>
    <row r="253" spans="1:12" ht="18" customHeight="1" x14ac:dyDescent="0.4">
      <c r="A253" s="402" t="s">
        <v>1723</v>
      </c>
      <c r="B253" s="393" t="s">
        <v>1900</v>
      </c>
      <c r="E253" s="190" t="s">
        <v>1907</v>
      </c>
      <c r="F253" s="190"/>
      <c r="G253" s="190"/>
      <c r="H253" s="190"/>
      <c r="I253" s="397">
        <v>64750</v>
      </c>
      <c r="J253" s="399" t="s">
        <v>1899</v>
      </c>
    </row>
    <row r="254" spans="1:12" ht="18" customHeight="1" x14ac:dyDescent="0.4">
      <c r="A254" s="402" t="s">
        <v>1726</v>
      </c>
      <c r="B254" s="393" t="s">
        <v>1900</v>
      </c>
      <c r="E254" s="190" t="s">
        <v>1909</v>
      </c>
      <c r="F254" s="190"/>
      <c r="G254" s="190"/>
      <c r="H254" s="190"/>
      <c r="I254" s="397">
        <v>32375</v>
      </c>
      <c r="J254" s="399" t="s">
        <v>1899</v>
      </c>
    </row>
    <row r="255" spans="1:12" ht="18" customHeight="1" x14ac:dyDescent="0.4">
      <c r="A255" s="402" t="s">
        <v>1910</v>
      </c>
      <c r="B255" s="393" t="s">
        <v>1900</v>
      </c>
      <c r="E255" s="190" t="s">
        <v>1911</v>
      </c>
      <c r="F255" s="190"/>
      <c r="G255" s="190"/>
      <c r="H255" s="190"/>
      <c r="I255" s="397">
        <v>64750</v>
      </c>
      <c r="J255" s="399" t="s">
        <v>1899</v>
      </c>
    </row>
    <row r="256" spans="1:12" ht="18" customHeight="1" x14ac:dyDescent="0.4">
      <c r="A256" s="402" t="s">
        <v>1912</v>
      </c>
      <c r="B256" s="393" t="s">
        <v>1913</v>
      </c>
      <c r="E256" s="190" t="s">
        <v>1914</v>
      </c>
      <c r="F256" s="190"/>
      <c r="G256" s="190"/>
      <c r="H256" s="190"/>
      <c r="I256" s="397">
        <v>32375</v>
      </c>
      <c r="J256" s="399" t="s">
        <v>1899</v>
      </c>
    </row>
    <row r="257" spans="1:15" ht="18" customHeight="1" x14ac:dyDescent="0.4">
      <c r="A257" s="402" t="s">
        <v>1897</v>
      </c>
      <c r="B257" s="393" t="s">
        <v>1900</v>
      </c>
      <c r="E257" s="190" t="s">
        <v>1915</v>
      </c>
      <c r="F257" s="190"/>
      <c r="G257" s="190"/>
      <c r="H257" s="190"/>
      <c r="I257" s="397">
        <v>64750</v>
      </c>
      <c r="J257" s="399" t="s">
        <v>1899</v>
      </c>
    </row>
    <row r="258" spans="1:15" ht="18" customHeight="1" x14ac:dyDescent="0.4">
      <c r="A258" s="402" t="s">
        <v>1916</v>
      </c>
      <c r="B258" s="393" t="s">
        <v>1900</v>
      </c>
      <c r="E258" s="190" t="s">
        <v>1915</v>
      </c>
      <c r="F258" s="190"/>
      <c r="G258" s="190"/>
      <c r="H258" s="190"/>
      <c r="I258" s="397">
        <v>64750</v>
      </c>
      <c r="J258" s="399" t="s">
        <v>1899</v>
      </c>
    </row>
    <row r="259" spans="1:15" ht="18" customHeight="1" x14ac:dyDescent="0.4">
      <c r="A259" s="402" t="s">
        <v>1908</v>
      </c>
      <c r="B259" s="393" t="s">
        <v>1900</v>
      </c>
      <c r="E259" s="190" t="s">
        <v>1917</v>
      </c>
      <c r="F259" s="190"/>
      <c r="G259" s="190"/>
      <c r="H259" s="190"/>
      <c r="I259" s="397">
        <v>27750</v>
      </c>
      <c r="J259" s="399" t="s">
        <v>1899</v>
      </c>
    </row>
    <row r="260" spans="1:15" ht="18" customHeight="1" x14ac:dyDescent="0.4">
      <c r="A260" s="409" t="s">
        <v>1920</v>
      </c>
      <c r="B260" s="410" t="s">
        <v>1919</v>
      </c>
      <c r="C260" s="411"/>
      <c r="D260" s="219"/>
      <c r="E260" s="219" t="s">
        <v>1918</v>
      </c>
      <c r="F260" s="412"/>
      <c r="G260" s="412"/>
      <c r="H260" s="412"/>
      <c r="I260" s="305">
        <v>64750</v>
      </c>
      <c r="J260" s="403" t="s">
        <v>1921</v>
      </c>
      <c r="K260" s="219"/>
    </row>
    <row r="261" spans="1:15" ht="18" customHeight="1" x14ac:dyDescent="0.4">
      <c r="A261" s="402" t="s">
        <v>1922</v>
      </c>
      <c r="B261" s="393" t="s">
        <v>1923</v>
      </c>
      <c r="C261" s="413"/>
      <c r="D261" s="400"/>
      <c r="E261" s="400" t="s">
        <v>1924</v>
      </c>
      <c r="F261" s="397"/>
      <c r="G261" s="397"/>
      <c r="H261" s="397"/>
      <c r="I261" s="305">
        <v>64750</v>
      </c>
      <c r="J261" s="403" t="s">
        <v>1921</v>
      </c>
      <c r="K261" s="400"/>
    </row>
    <row r="262" spans="1:15" ht="18" customHeight="1" x14ac:dyDescent="0.4">
      <c r="A262" s="402" t="s">
        <v>1925</v>
      </c>
      <c r="B262" s="393" t="s">
        <v>1926</v>
      </c>
      <c r="C262" s="413"/>
      <c r="D262" s="400"/>
      <c r="E262" s="400" t="s">
        <v>1927</v>
      </c>
      <c r="F262" s="397"/>
      <c r="G262" s="179" t="s">
        <v>1464</v>
      </c>
      <c r="H262" s="397"/>
      <c r="I262" s="305">
        <v>51800</v>
      </c>
      <c r="J262" s="403" t="s">
        <v>1921</v>
      </c>
      <c r="K262" s="400"/>
    </row>
    <row r="263" spans="1:15" ht="18" customHeight="1" x14ac:dyDescent="0.4">
      <c r="A263" s="402" t="s">
        <v>1928</v>
      </c>
      <c r="B263" s="393" t="s">
        <v>1926</v>
      </c>
      <c r="C263" s="413"/>
      <c r="D263" s="400"/>
      <c r="E263" s="400" t="s">
        <v>1929</v>
      </c>
      <c r="F263" s="397"/>
      <c r="G263" s="179" t="s">
        <v>1460</v>
      </c>
      <c r="H263" s="397"/>
      <c r="I263" s="305">
        <v>58275</v>
      </c>
      <c r="J263" s="403" t="s">
        <v>1921</v>
      </c>
      <c r="K263" s="400"/>
    </row>
    <row r="264" spans="1:15" ht="18" customHeight="1" x14ac:dyDescent="0.4">
      <c r="A264" s="402" t="s">
        <v>1930</v>
      </c>
      <c r="B264" s="393" t="s">
        <v>1926</v>
      </c>
      <c r="C264" s="413"/>
      <c r="D264" s="400"/>
      <c r="E264" s="400" t="s">
        <v>1931</v>
      </c>
      <c r="F264" s="397"/>
      <c r="G264" s="179" t="s">
        <v>1469</v>
      </c>
      <c r="H264" s="397"/>
      <c r="I264" s="305">
        <v>120250</v>
      </c>
      <c r="J264" s="403" t="s">
        <v>1921</v>
      </c>
      <c r="K264" s="400"/>
    </row>
    <row r="265" spans="1:15" ht="18" customHeight="1" x14ac:dyDescent="0.4">
      <c r="A265" s="402" t="s">
        <v>1932</v>
      </c>
      <c r="B265" s="393" t="s">
        <v>1933</v>
      </c>
      <c r="C265" s="413"/>
      <c r="D265" s="400"/>
      <c r="E265" s="400" t="s">
        <v>1934</v>
      </c>
      <c r="F265" s="397"/>
      <c r="G265" s="422" t="s">
        <v>1200</v>
      </c>
      <c r="H265" s="397"/>
      <c r="I265" s="423">
        <v>32375</v>
      </c>
      <c r="J265" s="403" t="s">
        <v>1921</v>
      </c>
      <c r="K265" s="400"/>
    </row>
    <row r="266" spans="1:15" ht="18" customHeight="1" x14ac:dyDescent="0.4">
      <c r="A266" s="414" t="s">
        <v>1935</v>
      </c>
      <c r="B266" s="415" t="s">
        <v>1936</v>
      </c>
      <c r="C266" s="416"/>
      <c r="D266" s="417"/>
      <c r="E266" s="417" t="s">
        <v>1937</v>
      </c>
      <c r="F266" s="418"/>
      <c r="G266" s="419" t="s">
        <v>1476</v>
      </c>
      <c r="H266" s="418"/>
      <c r="I266" s="420">
        <v>64750</v>
      </c>
      <c r="J266" s="421" t="s">
        <v>1921</v>
      </c>
      <c r="K266" s="417"/>
    </row>
    <row r="267" spans="1:15" ht="18" customHeight="1" x14ac:dyDescent="0.4">
      <c r="A267" s="414" t="s">
        <v>1938</v>
      </c>
      <c r="B267" s="393" t="s">
        <v>1933</v>
      </c>
      <c r="C267" s="416"/>
      <c r="D267" s="417"/>
      <c r="E267" s="417" t="s">
        <v>1939</v>
      </c>
      <c r="F267" s="418"/>
      <c r="G267" s="419" t="s">
        <v>1486</v>
      </c>
      <c r="H267" s="418"/>
      <c r="I267" s="420">
        <v>55037.5</v>
      </c>
      <c r="J267" s="421" t="s">
        <v>1921</v>
      </c>
      <c r="K267" s="417"/>
    </row>
    <row r="268" spans="1:15" ht="18" customHeight="1" x14ac:dyDescent="0.4">
      <c r="A268" s="402" t="s">
        <v>1940</v>
      </c>
      <c r="B268" s="393" t="s">
        <v>1933</v>
      </c>
      <c r="C268" s="413"/>
      <c r="D268" s="400"/>
      <c r="E268" s="400" t="s">
        <v>1941</v>
      </c>
      <c r="F268" s="397"/>
      <c r="G268" s="422" t="s">
        <v>1441</v>
      </c>
      <c r="H268" s="397"/>
      <c r="I268" s="423">
        <v>32375</v>
      </c>
      <c r="J268" s="403" t="s">
        <v>1921</v>
      </c>
      <c r="K268" s="400"/>
    </row>
    <row r="269" spans="1:15" ht="18" customHeight="1" x14ac:dyDescent="0.4">
      <c r="A269" s="414" t="s">
        <v>1942</v>
      </c>
      <c r="B269" s="393" t="s">
        <v>1946</v>
      </c>
      <c r="C269" s="416"/>
      <c r="D269" s="417"/>
      <c r="E269" s="417" t="s">
        <v>1943</v>
      </c>
      <c r="F269" s="418"/>
      <c r="G269" s="419" t="s">
        <v>1361</v>
      </c>
      <c r="H269" s="418"/>
      <c r="I269" s="420">
        <v>132275</v>
      </c>
      <c r="J269" s="421" t="s">
        <v>1944</v>
      </c>
      <c r="K269" s="417"/>
    </row>
    <row r="270" spans="1:15" ht="18" customHeight="1" x14ac:dyDescent="0.4">
      <c r="A270" s="414" t="s">
        <v>1945</v>
      </c>
      <c r="B270" s="393" t="s">
        <v>1933</v>
      </c>
      <c r="C270" s="416"/>
      <c r="D270" s="417"/>
      <c r="E270" s="417" t="s">
        <v>1947</v>
      </c>
      <c r="F270" s="418"/>
      <c r="G270" s="419" t="s">
        <v>1290</v>
      </c>
      <c r="H270" s="418"/>
      <c r="I270" s="420">
        <v>60125</v>
      </c>
      <c r="J270" s="421" t="s">
        <v>1921</v>
      </c>
      <c r="K270" s="417"/>
    </row>
    <row r="271" spans="1:15" ht="18" customHeight="1" thickBot="1" x14ac:dyDescent="0.45"/>
    <row r="272" spans="1:15" ht="18" customHeight="1" thickTop="1" thickBot="1" x14ac:dyDescent="0.45">
      <c r="A272" s="434" t="s">
        <v>1948</v>
      </c>
      <c r="B272" s="435" t="s">
        <v>1949</v>
      </c>
      <c r="C272" s="450"/>
      <c r="D272" s="451"/>
      <c r="E272" s="452" t="s">
        <v>1950</v>
      </c>
      <c r="F272" s="436"/>
      <c r="G272" s="437" t="s">
        <v>1951</v>
      </c>
      <c r="H272" s="438" t="s">
        <v>1892</v>
      </c>
      <c r="I272" s="436"/>
      <c r="J272" s="438" t="s">
        <v>1952</v>
      </c>
      <c r="K272" s="436"/>
      <c r="L272" s="483" t="s">
        <v>1953</v>
      </c>
      <c r="M272" s="484"/>
      <c r="N272" s="484"/>
      <c r="O272" s="485"/>
    </row>
    <row r="273" spans="1:15" ht="18" customHeight="1" thickTop="1" x14ac:dyDescent="0.4">
      <c r="A273" s="439" t="s">
        <v>1957</v>
      </c>
      <c r="B273" s="440" t="s">
        <v>1954</v>
      </c>
      <c r="C273" s="449" t="s">
        <v>1959</v>
      </c>
      <c r="E273" s="404"/>
      <c r="F273" s="443"/>
      <c r="G273" s="444" t="s">
        <v>1955</v>
      </c>
      <c r="H273" s="445">
        <v>32375</v>
      </c>
      <c r="I273" s="443"/>
      <c r="J273" s="446">
        <v>0</v>
      </c>
      <c r="K273" s="447"/>
      <c r="L273" s="441" t="s">
        <v>1956</v>
      </c>
      <c r="M273" s="442"/>
      <c r="N273" s="442"/>
      <c r="O273" s="448"/>
    </row>
    <row r="274" spans="1:15" ht="18" customHeight="1" x14ac:dyDescent="0.4">
      <c r="A274" s="439" t="s">
        <v>1958</v>
      </c>
      <c r="B274" s="440" t="s">
        <v>1933</v>
      </c>
      <c r="C274" s="441" t="s">
        <v>1964</v>
      </c>
      <c r="E274" s="442"/>
      <c r="F274" s="443"/>
      <c r="G274" s="444" t="s">
        <v>1955</v>
      </c>
      <c r="H274" s="445">
        <v>58275</v>
      </c>
      <c r="I274" s="443"/>
      <c r="J274" s="446">
        <v>0</v>
      </c>
      <c r="K274" s="447"/>
      <c r="L274" s="441" t="s">
        <v>1956</v>
      </c>
      <c r="M274" s="442"/>
      <c r="N274" s="442"/>
      <c r="O274" s="448"/>
    </row>
    <row r="275" spans="1:15" ht="18" customHeight="1" x14ac:dyDescent="0.4">
      <c r="A275" s="439" t="s">
        <v>1960</v>
      </c>
      <c r="B275" s="440" t="s">
        <v>1954</v>
      </c>
      <c r="C275" s="441" t="s">
        <v>1963</v>
      </c>
      <c r="E275" s="442"/>
      <c r="F275" s="443"/>
      <c r="G275" s="444" t="s">
        <v>1955</v>
      </c>
      <c r="H275" s="445">
        <v>32375</v>
      </c>
      <c r="I275" s="443"/>
      <c r="J275" s="446">
        <v>2312.5</v>
      </c>
      <c r="K275" s="447"/>
      <c r="L275" s="441" t="s">
        <v>1956</v>
      </c>
      <c r="M275" s="442"/>
      <c r="N275" s="442"/>
      <c r="O275" s="448"/>
    </row>
    <row r="276" spans="1:15" ht="18" customHeight="1" x14ac:dyDescent="0.4">
      <c r="A276" s="439" t="s">
        <v>1961</v>
      </c>
      <c r="B276" s="440" t="s">
        <v>1954</v>
      </c>
      <c r="C276" s="441" t="s">
        <v>1962</v>
      </c>
      <c r="E276" s="442"/>
      <c r="F276" s="443"/>
      <c r="G276" s="444" t="s">
        <v>1955</v>
      </c>
      <c r="H276" s="445">
        <v>58275</v>
      </c>
      <c r="I276" s="443"/>
      <c r="J276" s="446">
        <v>0</v>
      </c>
      <c r="K276" s="447"/>
      <c r="L276" s="441" t="s">
        <v>1956</v>
      </c>
      <c r="M276" s="442"/>
      <c r="N276" s="442"/>
      <c r="O276" s="448"/>
    </row>
    <row r="277" spans="1:15" ht="18" customHeight="1" x14ac:dyDescent="0.4">
      <c r="A277" s="439" t="s">
        <v>1965</v>
      </c>
      <c r="B277" s="440" t="s">
        <v>1966</v>
      </c>
      <c r="C277" s="441" t="s">
        <v>1967</v>
      </c>
      <c r="E277" s="442"/>
      <c r="F277" s="443"/>
      <c r="G277" s="444" t="s">
        <v>1955</v>
      </c>
      <c r="H277" s="445">
        <v>32375</v>
      </c>
      <c r="I277" s="443"/>
      <c r="J277" s="446">
        <v>0</v>
      </c>
      <c r="K277" s="447"/>
      <c r="L277" s="441" t="s">
        <v>1956</v>
      </c>
      <c r="M277" s="442"/>
      <c r="N277" s="442"/>
      <c r="O277" s="448"/>
    </row>
    <row r="278" spans="1:15" ht="18" customHeight="1" x14ac:dyDescent="0.4">
      <c r="A278" s="453" t="s">
        <v>1969</v>
      </c>
      <c r="B278" s="454" t="s">
        <v>1970</v>
      </c>
      <c r="C278" s="455" t="s">
        <v>1971</v>
      </c>
      <c r="D278" s="456"/>
      <c r="E278" s="457"/>
      <c r="F278" s="458"/>
      <c r="G278" s="459" t="s">
        <v>1972</v>
      </c>
      <c r="H278" s="460">
        <v>32375</v>
      </c>
      <c r="I278" s="458"/>
      <c r="J278" s="460">
        <v>0</v>
      </c>
      <c r="K278" s="461"/>
      <c r="L278" s="455" t="s">
        <v>1973</v>
      </c>
      <c r="M278" s="457"/>
      <c r="N278" s="457"/>
      <c r="O278" s="462"/>
    </row>
    <row r="279" spans="1:15" ht="18" customHeight="1" x14ac:dyDescent="0.4">
      <c r="A279" s="453" t="s">
        <v>1974</v>
      </c>
      <c r="B279" s="454" t="s">
        <v>1970</v>
      </c>
      <c r="C279" s="455" t="s">
        <v>1975</v>
      </c>
      <c r="D279" s="456"/>
      <c r="E279" s="457"/>
      <c r="F279" s="458" t="s">
        <v>1976</v>
      </c>
      <c r="G279" s="459" t="s">
        <v>1972</v>
      </c>
      <c r="H279" s="460">
        <v>48562.5</v>
      </c>
      <c r="I279" s="458"/>
      <c r="J279" s="460">
        <v>3750</v>
      </c>
      <c r="K279" s="461"/>
      <c r="L279" s="455" t="s">
        <v>1973</v>
      </c>
      <c r="M279" s="457"/>
      <c r="N279" s="457"/>
      <c r="O279" s="462"/>
    </row>
    <row r="280" spans="1:15" ht="18" customHeight="1" x14ac:dyDescent="0.4"/>
    <row r="281" spans="1:15" ht="18" customHeight="1" x14ac:dyDescent="0.4"/>
    <row r="282" spans="1:15" ht="18" customHeight="1" x14ac:dyDescent="0.4"/>
    <row r="283" spans="1:15" ht="18" customHeight="1" x14ac:dyDescent="0.4"/>
    <row r="284" spans="1:15" ht="18" customHeight="1" x14ac:dyDescent="0.4"/>
    <row r="285" spans="1:15" ht="18" customHeight="1" x14ac:dyDescent="0.4"/>
    <row r="286" spans="1:15" ht="18" customHeight="1" x14ac:dyDescent="0.4"/>
    <row r="287" spans="1:15" ht="18" customHeight="1" x14ac:dyDescent="0.4"/>
    <row r="288" spans="1:15" ht="18" customHeight="1" x14ac:dyDescent="0.4"/>
    <row r="289" ht="18" customHeight="1" x14ac:dyDescent="0.4"/>
    <row r="290" ht="18" customHeight="1" x14ac:dyDescent="0.4"/>
    <row r="291" ht="18" customHeight="1" x14ac:dyDescent="0.4"/>
    <row r="292" ht="18" customHeight="1" x14ac:dyDescent="0.4"/>
    <row r="293" ht="18" customHeight="1" x14ac:dyDescent="0.4"/>
    <row r="294" ht="18" customHeight="1" x14ac:dyDescent="0.4"/>
    <row r="295" ht="18" customHeight="1" x14ac:dyDescent="0.4"/>
    <row r="296" ht="18" customHeight="1" x14ac:dyDescent="0.4"/>
    <row r="297" ht="18" customHeight="1" x14ac:dyDescent="0.4"/>
    <row r="298" ht="18" customHeight="1" x14ac:dyDescent="0.4"/>
    <row r="299" ht="18" customHeight="1" x14ac:dyDescent="0.4"/>
    <row r="300" ht="18" customHeight="1" x14ac:dyDescent="0.4"/>
    <row r="301" ht="18" customHeight="1" x14ac:dyDescent="0.4"/>
    <row r="302" ht="18" customHeight="1" x14ac:dyDescent="0.4"/>
    <row r="303" ht="18" customHeight="1" x14ac:dyDescent="0.4"/>
    <row r="304" ht="18" customHeight="1" x14ac:dyDescent="0.4"/>
    <row r="305" ht="18" customHeight="1" x14ac:dyDescent="0.4"/>
    <row r="306" ht="18" customHeight="1" x14ac:dyDescent="0.4"/>
    <row r="307" ht="18" customHeight="1" x14ac:dyDescent="0.4"/>
    <row r="308" ht="18" customHeight="1" x14ac:dyDescent="0.4"/>
    <row r="309" ht="18" customHeight="1" x14ac:dyDescent="0.4"/>
    <row r="310" ht="18" customHeight="1" x14ac:dyDescent="0.4"/>
    <row r="311" ht="18" customHeight="1" x14ac:dyDescent="0.4"/>
    <row r="312" ht="18" customHeight="1" x14ac:dyDescent="0.4"/>
    <row r="313" ht="18" customHeight="1" x14ac:dyDescent="0.4"/>
    <row r="314" ht="18" customHeight="1" x14ac:dyDescent="0.4"/>
    <row r="315" ht="18" customHeight="1" x14ac:dyDescent="0.4"/>
    <row r="316" ht="18" customHeight="1" x14ac:dyDescent="0.4"/>
    <row r="317" ht="18" customHeight="1" x14ac:dyDescent="0.4"/>
    <row r="318" ht="18" customHeight="1" x14ac:dyDescent="0.4"/>
    <row r="319" ht="18" customHeight="1" x14ac:dyDescent="0.4"/>
    <row r="320" ht="18" customHeight="1" x14ac:dyDescent="0.4"/>
    <row r="321" ht="18" customHeight="1" x14ac:dyDescent="0.4"/>
    <row r="322" ht="18" customHeight="1" x14ac:dyDescent="0.4"/>
    <row r="323" ht="18" customHeight="1" x14ac:dyDescent="0.4"/>
    <row r="324" ht="18" customHeight="1" x14ac:dyDescent="0.4"/>
    <row r="325" ht="18" customHeight="1" x14ac:dyDescent="0.4"/>
    <row r="326" ht="18" customHeight="1" x14ac:dyDescent="0.4"/>
    <row r="327" ht="18" customHeight="1" x14ac:dyDescent="0.4"/>
    <row r="328" ht="18" customHeight="1" x14ac:dyDescent="0.4"/>
    <row r="329" ht="18" customHeight="1" x14ac:dyDescent="0.4"/>
    <row r="330" ht="18" customHeight="1" x14ac:dyDescent="0.4"/>
    <row r="331" ht="18" customHeight="1" x14ac:dyDescent="0.4"/>
    <row r="332" ht="18" customHeight="1" x14ac:dyDescent="0.4"/>
    <row r="333" ht="18" customHeight="1" x14ac:dyDescent="0.4"/>
    <row r="334" ht="18" customHeight="1" x14ac:dyDescent="0.4"/>
    <row r="335" ht="18" customHeight="1" x14ac:dyDescent="0.4"/>
    <row r="336" ht="18" customHeight="1" x14ac:dyDescent="0.4"/>
    <row r="337" ht="18" customHeight="1" x14ac:dyDescent="0.4"/>
    <row r="338" ht="18" customHeight="1" x14ac:dyDescent="0.4"/>
    <row r="339" ht="18" customHeight="1" x14ac:dyDescent="0.4"/>
    <row r="340" ht="18" customHeight="1" x14ac:dyDescent="0.4"/>
    <row r="341" ht="18" customHeight="1" x14ac:dyDescent="0.4"/>
    <row r="342" ht="18" customHeight="1" x14ac:dyDescent="0.4"/>
    <row r="343" ht="18" customHeight="1" x14ac:dyDescent="0.4"/>
    <row r="344" ht="18" customHeight="1" x14ac:dyDescent="0.4"/>
    <row r="345" ht="18" customHeight="1" x14ac:dyDescent="0.4"/>
    <row r="346" ht="18" customHeight="1" x14ac:dyDescent="0.4"/>
    <row r="347" ht="18" customHeight="1" x14ac:dyDescent="0.4"/>
    <row r="348" ht="18" customHeight="1" x14ac:dyDescent="0.4"/>
    <row r="349" ht="18" customHeight="1" x14ac:dyDescent="0.4"/>
    <row r="350" ht="18" customHeight="1" x14ac:dyDescent="0.4"/>
    <row r="351" ht="18" customHeight="1" x14ac:dyDescent="0.4"/>
    <row r="352" ht="18" customHeight="1" x14ac:dyDescent="0.4"/>
    <row r="353" spans="1:19" s="219" customFormat="1" ht="18" customHeight="1" x14ac:dyDescent="0.4">
      <c r="A353" s="190"/>
      <c r="B353" s="201"/>
      <c r="C353" s="202"/>
      <c r="D353" s="190"/>
      <c r="E353" s="207"/>
      <c r="F353" s="206"/>
      <c r="G353" s="206"/>
      <c r="H353" s="206"/>
      <c r="I353" s="397"/>
      <c r="J353" s="206"/>
      <c r="K353" s="190"/>
      <c r="L353" s="190"/>
      <c r="M353" s="190"/>
      <c r="N353" s="190"/>
      <c r="O353" s="190"/>
      <c r="P353" s="190"/>
      <c r="Q353" s="190"/>
      <c r="R353" s="190"/>
      <c r="S353" s="190"/>
    </row>
    <row r="354" spans="1:19" ht="18" customHeight="1" x14ac:dyDescent="0.4"/>
  </sheetData>
  <mergeCells count="4">
    <mergeCell ref="G1:I1"/>
    <mergeCell ref="C1:F1"/>
    <mergeCell ref="B4:B5"/>
    <mergeCell ref="L272:O272"/>
  </mergeCells>
  <pageMargins left="0.31496062992125984" right="0.11811023622047245" top="0.35433070866141736" bottom="0.35433070866141736" header="0" footer="0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วิจัยปี61วช(ใช้ที่นี้)</vt:lpstr>
      <vt:lpstr>รายละเอียดเบิก61(ง1)</vt:lpstr>
      <vt:lpstr>รายละเอียดเบิก61(Surat)</vt:lpstr>
      <vt:lpstr>'วิจัยปี61วช(ใช้ที่นี้)'!Print_Titles</vt:lpstr>
    </vt:vector>
  </TitlesOfParts>
  <Company>mcu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MCU</dc:creator>
  <cp:lastModifiedBy>Windows User</cp:lastModifiedBy>
  <cp:lastPrinted>2019-08-22T08:13:00Z</cp:lastPrinted>
  <dcterms:created xsi:type="dcterms:W3CDTF">2006-04-07T08:01:39Z</dcterms:created>
  <dcterms:modified xsi:type="dcterms:W3CDTF">2019-08-24T03:12:48Z</dcterms:modified>
</cp:coreProperties>
</file>