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520" yWindow="0" windowWidth="11520" windowHeight="11760"/>
  </bookViews>
  <sheets>
    <sheet name="ตัวอย่าง" sheetId="1" r:id="rId1"/>
  </sheets>
  <calcPr calcId="162913"/>
</workbook>
</file>

<file path=xl/calcChain.xml><?xml version="1.0" encoding="utf-8"?>
<calcChain xmlns="http://schemas.openxmlformats.org/spreadsheetml/2006/main">
  <c r="D92" i="1" l="1"/>
  <c r="D91" i="1"/>
  <c r="D48" i="1"/>
  <c r="D23" i="1"/>
  <c r="D21" i="1"/>
  <c r="D20" i="1"/>
  <c r="D19" i="1"/>
  <c r="D18" i="1"/>
  <c r="D15" i="1"/>
  <c r="D14" i="1"/>
  <c r="D13" i="1"/>
  <c r="D95" i="1" l="1"/>
</calcChain>
</file>

<file path=xl/sharedStrings.xml><?xml version="1.0" encoding="utf-8"?>
<sst xmlns="http://schemas.openxmlformats.org/spreadsheetml/2006/main" count="181" uniqueCount="106">
  <si>
    <t>ยอดใช้จ่าย(บาท)</t>
  </si>
  <si>
    <t>หมวดค่าจ้าง</t>
  </si>
  <si>
    <t xml:space="preserve">ค่าจ้างผู้ช่วยนักวิจัย จำนวน 1 คน คนละ 5,000 บาท 4 เดือน (มี 1แผนงาน 4*5000) </t>
  </si>
  <si>
    <t xml:space="preserve">ค่าจ้างผู้ช่วยนักวิจัย จำนวน 1 คน คนละ 5,200 บาท 5 เดือน (โครงการย่อย 1(5*5200)) </t>
  </si>
  <si>
    <t>ค่าจ่างผู้ช่วยนักวิจัย จำนวน 1 คน ๆละ 5,600 บาท 5 เดือน (โครงการย่อยที่ 2 (5*5600))</t>
  </si>
  <si>
    <t xml:space="preserve">ค่าจ้างผู้ช่วยนักวิจัย จำนวน 1 คน คนละ 5,200 บาท 5 เดือน (โครงการย่อย 3(5*5200)) </t>
  </si>
  <si>
    <t xml:space="preserve"> หมวดค่าใช้สอย</t>
  </si>
  <si>
    <t xml:space="preserve">ค่าเดินทาง </t>
  </si>
  <si>
    <t xml:space="preserve">   - ร่วมกิจกรรมข้าวเป็นจ้าว จ.เชียงราย ค่าพาหนะตามระยะทางและค่าเบี้ยเลี้ยง</t>
  </si>
  <si>
    <t xml:space="preserve">   - ร่วมกิจกรรมผ้าด้นมือบ้านต้นไคร้ 2 วัน ค่าพาหนะตามระยะทางและค่าเบี้ยเลี้ยง</t>
  </si>
  <si>
    <t xml:space="preserve">  - ร่วมกิจกรรมสลากย้อม จังหวัดลำพูน 1 วัน ค่าพาหนะตามระยะทางและค่าเบี้ยเลี้ยง</t>
  </si>
  <si>
    <t xml:space="preserve">  - จัดกิจกรรมเปิดพื้นที่จังหวัดน่าน 3 วัน ค่าเช่าพาหนะ 3 วัน รวมน้ำมันเชื้อเพลิง</t>
  </si>
  <si>
    <t xml:space="preserve">  - ร่วมกิจกรรมหอศิลป์ริมน่าน จังหวัดน่าน 1 วัน ค่าพาหนะตามระยะทางและค่าเบี้ยเลี้ยง</t>
  </si>
  <si>
    <t xml:space="preserve">  - ร่วมกิจกรรมเปิดพื้นที่ศิลปะบ้านต้นไครั ค่าพาหนะตามระยะทางและค่าเบี้ยเลี้ยง</t>
  </si>
  <si>
    <t xml:space="preserve">  - ร่วมกิจกรรมเปิดพื้นที่ศิลปะมจร.วข.พะเยา 2 วัน ค่าเช่าพาหนะ รวมน้ำมันเชื้อเพลิงและค่าเบี้ยเลี้ยง</t>
  </si>
  <si>
    <t xml:space="preserve"> .- ค่าเบี้ยเลี้ยงและค่าพาหนะในการติดตามผลการปฏิบัติงาน อ.ลองและอ.วังชิ้น จ.แพร่</t>
  </si>
  <si>
    <t xml:space="preserve"> .- ค่าเบี้ยเลี้ยงและค่าพาหนะในการเดินทางตรวจรูปแบบงานวิจัย จ.พระนครศรีอยุธยา</t>
  </si>
  <si>
    <t xml:space="preserve">ค่าตอบแทนผู้ให้ข้อมูล/การสัมภาษณ์/การสนทนากลุ่มย่อย </t>
  </si>
  <si>
    <t>2.2.1 โครงการย่อยที่ 1 (ผ้าหม้อห้อม)</t>
  </si>
  <si>
    <t xml:space="preserve"> - ค่าตอบแทนการสัมภาษณ์ผู้ให้ข้อมูลหลักและปราชญ์ชาวบ้าน จำนวน 5 คนๆ ละ 1000.-</t>
  </si>
  <si>
    <t xml:space="preserve"> - ค่าตอบแทนการสนทนากลุ่มย่อยผู้ให้ข้อมูล 10 คนๆละ 1000.-</t>
  </si>
  <si>
    <t xml:space="preserve">  - ค่าตอบแทนวิทยากรในการถ่ายทอดฯ 3 คนๆ ละ 1000 จำนวน 2 วัน</t>
  </si>
  <si>
    <t xml:space="preserve"> - ค่าตอบแทนเยาวชนและผู้สูงอายุ 60 คนๆ ละ 200 จำนวน 2 วัน</t>
  </si>
  <si>
    <t>2.2.2 โครงการย่อยที่ 2 (ผ้าทอมือ)</t>
  </si>
  <si>
    <t xml:space="preserve"> .-ค่าตอบแทนผู้ให้ข้อมูลหลักและปราชญ์ชาวบ้าน 5*1000*2 วัน กิจกรรมย่อยที่ 3</t>
  </si>
  <si>
    <t>2.2.3 โครงการย่อยที่ 3 (ผลิตภัณฑ์ผ้าด้นมือ)</t>
  </si>
  <si>
    <t>. - ค่าตอบแทนเยาวชนและผู้สูงอายุ 60 คนๆ ละ 200 จำนวน 2 วัน</t>
  </si>
  <si>
    <t>ค่าใช้จ่ายด้านอาคารสถานที่ อาหารและอื่นๆ ในการลงพื้นที่ของนักวิจัยและทีมงาน</t>
  </si>
  <si>
    <t>2.3.1   แผนงานวิจัย</t>
  </si>
  <si>
    <t xml:space="preserve"> - ค่าแปลบทคัดย่อแผนงานวิจัยศิลปะสร้างสรรค์ฯ ล้านนา</t>
  </si>
  <si>
    <t xml:space="preserve"> - ค่าทำงานล่วงเวลา  44 วัน 3 คน ๆละ 200 บาท แผนงาน(นอกเวลาทำการ)</t>
  </si>
  <si>
    <t xml:space="preserve"> - ค่าอาหารและเครื่องดื่ม ในการเปิดพื้นที่ จ.น่าน 1,000*3</t>
  </si>
  <si>
    <t xml:space="preserve"> - ค่าตกแต่งสถานที่จัดงานเปิดพื้นที่ จ.น่าน</t>
  </si>
  <si>
    <t xml:space="preserve"> - ค่าเช่าโรงแรม 3 วัน 2 ห้อง 700*2*2</t>
  </si>
  <si>
    <t xml:space="preserve"> - ค่าเช่าอุปกรณ์ในการจัดสถานที่ จ.น่าน และจ.พะเยา</t>
  </si>
  <si>
    <t xml:space="preserve"> - ค่าอาหารและเครื่องดื่มในการถอดองค์ความรู้  2 ครั้ง  ๆละ 20 คน (210*20*2)</t>
  </si>
  <si>
    <t xml:space="preserve"> -  ค่าตีพิมพ์เผยแพร่บทความ 2 เรื่อง ๆละ 3500 และ 8000</t>
  </si>
  <si>
    <t xml:space="preserve"> - ค่าจ้างทำวีดีโอ (คลิปวีดีโอเผยแพร่แผนงานวิจัยชุดโครงการศิลปะสร้างสรรค์ฯ)</t>
  </si>
  <si>
    <t xml:space="preserve"> - ค่าจ้างออกแบบหนังสือเล่มเล็กสำหรับตีพิมพ์เผยแพร่</t>
  </si>
  <si>
    <t xml:space="preserve"> - ค่าพิมพ์เอกสารเผยแพร่หนังสือเล่มเล็ก จำนวน 100 เล่ม ๆละ 150</t>
  </si>
  <si>
    <t xml:space="preserve"> - ค่าเช่าโรงแรม 1 วัน 2 ห้อง 1000*2 จ.พะเยา 7-8 ธ.ค. 63</t>
  </si>
  <si>
    <t xml:space="preserve"> - ค่าอาหารและเครื่องดื่ม ในการเข้าร่วมกิจกรรม เปิดพื้นที่ จ.พะเยา 7-8 ธ.ค. 63</t>
  </si>
  <si>
    <t xml:space="preserve"> -ค่าไปรษณีย์ ส่งงานวิจัยฉบับสมบูรณ์ จำนวน 10 เล่ม 4 โครงการ (รวม 40 เล่ม) และหนังสือเล่มเล็ก</t>
  </si>
  <si>
    <t>2.3.2 โครงการย่อยที่ 1 ผลิตภัณฑ์ผ้าหม้อห้อม</t>
  </si>
  <si>
    <t>.- ค่าอาหารและเครื่องดื่ม จัดกิจกรรมการสนทนากลุ่ม จำนวน 20 คนๆ ละ 50 บาท</t>
  </si>
  <si>
    <t>.- ค่าอาหารและเครื่องดื่ม จัดกิจกรรมการถ่ายทอด จำนวน 60 คนๆ ละ 125 บาท จำนวน 2 วัน</t>
  </si>
  <si>
    <t xml:space="preserve"> - ค่าอาหารทำการนอกเวลา 45 วัน จำนวน 4 คนๆ 200 </t>
  </si>
  <si>
    <t xml:space="preserve"> - ค่าเช่าสถานที่จัดกิจกรรมผ้าหม้อห้อม</t>
  </si>
  <si>
    <t xml:space="preserve"> - ค่าอุปกรณ์การอบรม + อุปกรณ์ผลิตภัณฑ์ต้นแบบผ้าห้อมห้อม</t>
  </si>
  <si>
    <t xml:space="preserve"> .-ค่าจ้างทำคลิปวีดีโอเผยแพร่ศิลปะสร้างสรรค์ผ้าหม้อห้อม</t>
  </si>
  <si>
    <t>.-ค่าตีพิมพ์บทความผ้าหม้อห้อม Tci ฐาน 2</t>
  </si>
  <si>
    <t>.-ค่าทำหนังสือสรุปผลิตภัณฑ์ผ้าหม้อห้อม (เล่มเล็ก)</t>
  </si>
  <si>
    <t>.-ค่าแปลบทคัดย่องานวิจัยผ้าหม้อห้อม</t>
  </si>
  <si>
    <t>2.3.3 โครงการย่อยที่ 2 ผลิตภัณฑ์ผ้าทอมือ</t>
  </si>
  <si>
    <t xml:space="preserve"> .- ค่าบำรุงสถานที่จัดกิจกรรมถ่ายทอดบ้านค้างใจ 2 วัน</t>
  </si>
  <si>
    <t>.- ค่าอาหารมื้อหลักกิจกรรมบ้านค้างใจ (70 คนๆละ 50.-)</t>
  </si>
  <si>
    <t>.- ค่าอาหารว่างกิจกรรมบ้านค้างใจ (70 คนๆละ 35.-)</t>
  </si>
  <si>
    <t>.-ค่าที่พักในการเข้าร่วมกิจกรรม จำนวน 1000 บาท 4 คน 2 คืน (1000*4*2 คืน)</t>
  </si>
  <si>
    <t>.- ค่าอาหารทำงานล่วงเวลานอกวันหยุดราชการ (4คน 30 วัน) วันละ 200.-</t>
  </si>
  <si>
    <t xml:space="preserve"> .-ค่าจ้างทำคลิปวีดีโอเผยแพร่ศิลปะสร้างสรรค์ผ้าทอ</t>
  </si>
  <si>
    <t>.-ค่าตีพิมพ์บทความผ้าทอมือ ฐาน 2</t>
  </si>
  <si>
    <t>.-ค่าจ้างทำปกหนังสือเล่มเล็กผลิตภัณฑ์ผ้าทอมือ</t>
  </si>
  <si>
    <t>.-ค่าหนังสือเล่มเล็กผลิตภัณฑ์ผ้าทอสำหรับเผยแพร่</t>
  </si>
  <si>
    <t>.-ค่าแปลบทคัดย่องานวิจัยผ้าทอ</t>
  </si>
  <si>
    <t>2.3.4 โครงการย่อยที่ 3 ผลิตภัณฑ์ผ้าด้นมือ</t>
  </si>
  <si>
    <t xml:space="preserve"> - ค่าเช่าสถานที่</t>
  </si>
  <si>
    <t xml:space="preserve"> - ค่าอุปกรณ์การอบรม + อุปกรณ์ผลิตภัณฑ์ต้นแบบ</t>
  </si>
  <si>
    <t xml:space="preserve"> - ค่าสมทบกิจกรรมเปิดถนนศิลปะชุมชนบ้านต้นไคร้</t>
  </si>
  <si>
    <t xml:space="preserve"> - ค่าจัดทำเอกสารข้อมูล และตีพิมพ์บทความวิจัยเพื่อเผยแพร่ประชาสัมพันธ์งานวิจัย </t>
  </si>
  <si>
    <t xml:space="preserve">   (ค่าจัดทำคลิป VDO ค่าจัดทำหนังสือเล่มเล็ก ค่าตีพิมพ์บทความวิจัย)</t>
  </si>
  <si>
    <t>หมวดค่าวัสดุ</t>
  </si>
  <si>
    <t>ค่าจัดทำเอกสารรูปเล่มรายงานความก้าวหน้า ร่างสมบูรณ์ รายงานการวิจัย</t>
  </si>
  <si>
    <t>ค่าวัสดุ อุปกรณ์ (กระดาษ A4,หมึกพิมพ์, ปากกา,ดินสอ, ป้ายไวนิล  )</t>
  </si>
  <si>
    <t>ค่าวัสดุ อุปกรณ์ในการสาธิตการทำผ้าทอ (ไม้ไผ่, ด้าย ,ผ้า สำหรับกิจกรรมถ่ายทอด )</t>
  </si>
  <si>
    <t xml:space="preserve"> ค่าป้าย/ค่าอุปกรณ์แต่ละผลิตภัณฑ์เพื่อไปแสดงในการเปิดพื้นที่ 3 กิจกรรม (ผ้าหม้อห้อม)</t>
  </si>
  <si>
    <t>รับรองตามนี้</t>
  </si>
  <si>
    <t>.-จ่ายค่าทำงานล่วงเวลากิจกรรมผ้าทอ (5คน 10 วัน) วันละ 200.-</t>
  </si>
  <si>
    <t xml:space="preserve"> .-ค่าทำงานนอกเวลาทำการ  5 คน  กิจกรรมครั้งที่ 1-2 (5คน 14 วัน) วันละ 200.-</t>
  </si>
  <si>
    <t xml:space="preserve"> - ค่าอาหารทำการนอกเวลา 43 วัน จำนวน 5 คนๆ 200 </t>
  </si>
  <si>
    <t xml:space="preserve"> .-ค่าตอบแทนผู้ให้ข้อมูลหลักและปราชญ์ชาวบ้าน 10*1000 กิจกรรมย่อยที่ 1</t>
  </si>
  <si>
    <t xml:space="preserve"> .-จ่ายค่าตอบแทนผู้ให้ข้อมูลหลักและปราชญ์ชาวบ้าน กิจกรรมที่ 2 10*1000</t>
  </si>
  <si>
    <t xml:space="preserve"> .-ค่าตอบแทนเยาวชนและผู้สูงอายุกิจกรรมถ่ายทอด 60*200*2 กิจกรรมย่อยที่ 3</t>
  </si>
  <si>
    <t xml:space="preserve"> .-ค่าตอบแทนผู้ให้ข้อมูลหลัก</t>
  </si>
  <si>
    <t>หมายเหตุ</t>
  </si>
  <si>
    <t>ใบสำคัญรับเงิน</t>
  </si>
  <si>
    <t>ใบตอบรับ/ใบเสร็จรับเงิน</t>
  </si>
  <si>
    <t>ใบเสร็จรับเงิน</t>
  </si>
  <si>
    <t xml:space="preserve">   -พบผู้ทรง จังหวัดเชียงใหม่ เชียงราย พระนครศรีอยุธยา  ค่าพาหนะตามระยะทางและค่าเบี้ยเลี้ยง</t>
  </si>
  <si>
    <t xml:space="preserve">  - ร่วมกิจกรรมผ้าทอบ้านค้างใจ ค่าพาหนะตามระยะทางและค่าเบี้ยเลี้ยง</t>
  </si>
  <si>
    <r>
      <t>สรุป</t>
    </r>
    <r>
      <rPr>
        <sz val="16"/>
        <rFont val="TH SarabunPSK"/>
        <family val="2"/>
      </rPr>
      <t xml:space="preserve"> งบประมาณ = 1,000,000 บาท ใช้จ่าย 998,740 บาท  คงเหลือ …1,260.......บาท</t>
    </r>
  </si>
  <si>
    <t xml:space="preserve"> - สมทบทุนงานวิจัยชุดล้านนา  (ประติมากรรม) จังหวัดพะเยาในวันที่ 7-8 ธ.ค. 63</t>
  </si>
  <si>
    <t>ใบสำคัญรับเงิน/บัตรปชชเข้าร่วมกิจกรรม</t>
  </si>
  <si>
    <t>ใบเสร็จรับเงิน/ใบสำคัญรับเงิน</t>
  </si>
  <si>
    <t>วันที่เบิกจ่าย</t>
  </si>
  <si>
    <t>15 มี.ค.64</t>
  </si>
  <si>
    <t>16 มี.ค.64</t>
  </si>
  <si>
    <t>17 มี.ค.64</t>
  </si>
  <si>
    <t>18 มี.ค.64</t>
  </si>
  <si>
    <t xml:space="preserve">รายละเอียดการใช้จ่ายงบประมาณ </t>
  </si>
  <si>
    <t xml:space="preserve">                                                        (...........................................................................)</t>
  </si>
  <si>
    <t xml:space="preserve">                                                      หัวหน้าแผนงาน/โครงการวิจัย</t>
  </si>
  <si>
    <t xml:space="preserve">  ลงชื่อ..............................................................................  </t>
  </si>
  <si>
    <t>โครงการวิจัย เรื่อง: การส่งเสริมการเรียนรู้ด้านศิลปเชิงสร้างสรรค์ของเยาวชนและผู้สูงอายุในกลุ่มจังหวัดล้านนา</t>
  </si>
  <si>
    <t>แบบรายงานการใช้จ่ายงบประมาณการวิจัย  งวดที่............</t>
  </si>
  <si>
    <t>หัวหน้าโครงการ.......................................................................................... งบประมาณ ............................ บาท</t>
  </si>
  <si>
    <t>รวม (ค่าใช้จ่ายทั้งสิ้น)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</si>
</sst>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43" fontId="1" fillId="0" borderId="0" xfId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43" fontId="1" fillId="0" borderId="2" xfId="1" applyFont="1" applyBorder="1" applyAlignment="1">
      <alignment vertical="center" wrapText="1"/>
    </xf>
    <xf numFmtId="0" fontId="2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43" fontId="1" fillId="0" borderId="2" xfId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43" fontId="1" fillId="0" borderId="8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1" fillId="0" borderId="9" xfId="1" applyFont="1" applyFill="1" applyBorder="1" applyAlignment="1">
      <alignment vertical="center" wrapText="1"/>
    </xf>
    <xf numFmtId="43" fontId="1" fillId="0" borderId="8" xfId="1" applyFont="1" applyBorder="1"/>
    <xf numFmtId="43" fontId="1" fillId="0" borderId="4" xfId="1" applyFont="1" applyBorder="1"/>
    <xf numFmtId="43" fontId="1" fillId="0" borderId="10" xfId="1" applyFont="1" applyBorder="1"/>
    <xf numFmtId="43" fontId="1" fillId="0" borderId="11" xfId="1" applyFont="1" applyBorder="1"/>
    <xf numFmtId="43" fontId="2" fillId="0" borderId="12" xfId="1" applyFont="1" applyBorder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shrinkToFi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indent="2" shrinkToFit="1"/>
    </xf>
    <xf numFmtId="0" fontId="2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3" fontId="1" fillId="0" borderId="13" xfId="1" applyFont="1" applyBorder="1" applyAlignment="1">
      <alignment vertical="center" wrapText="1"/>
    </xf>
    <xf numFmtId="43" fontId="1" fillId="0" borderId="5" xfId="1" applyFont="1" applyBorder="1" applyAlignment="1">
      <alignment vertical="center" wrapText="1"/>
    </xf>
    <xf numFmtId="43" fontId="2" fillId="0" borderId="14" xfId="1" applyFont="1" applyBorder="1" applyAlignment="1">
      <alignment horizontal="right" vertical="center" wrapText="1"/>
    </xf>
    <xf numFmtId="0" fontId="1" fillId="0" borderId="0" xfId="0" applyFont="1" applyAlignment="1">
      <alignment shrinkToFit="1"/>
    </xf>
    <xf numFmtId="0" fontId="1" fillId="0" borderId="0" xfId="0" applyFont="1"/>
    <xf numFmtId="0" fontId="1" fillId="0" borderId="15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43" fontId="1" fillId="0" borderId="0" xfId="0" applyNumberFormat="1" applyFont="1"/>
    <xf numFmtId="0" fontId="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43" fontId="1" fillId="0" borderId="11" xfId="1" applyFont="1" applyFill="1" applyBorder="1" applyAlignment="1">
      <alignment vertical="center" wrapText="1"/>
    </xf>
    <xf numFmtId="43" fontId="2" fillId="0" borderId="1" xfId="1" applyFont="1" applyBorder="1"/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103</xdr:row>
      <xdr:rowOff>0</xdr:rowOff>
    </xdr:from>
    <xdr:to>
      <xdr:col>2</xdr:col>
      <xdr:colOff>1628775</xdr:colOff>
      <xdr:row>105</xdr:row>
      <xdr:rowOff>130065</xdr:rowOff>
    </xdr:to>
    <xdr:pic>
      <xdr:nvPicPr>
        <xdr:cNvPr id="1180" name="รูปภาพ 1">
          <a:extLst>
            <a:ext uri="{FF2B5EF4-FFF2-40B4-BE49-F238E27FC236}">
              <a16:creationId xmlns:a16="http://schemas.microsoft.com/office/drawing/2014/main" xmlns="" id="{BFD86528-D404-4C97-BBD0-0B5821CB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0165675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1628775</xdr:colOff>
      <xdr:row>103</xdr:row>
      <xdr:rowOff>0</xdr:rowOff>
    </xdr:from>
    <xdr:to>
      <xdr:col>2</xdr:col>
      <xdr:colOff>1628775</xdr:colOff>
      <xdr:row>105</xdr:row>
      <xdr:rowOff>130065</xdr:rowOff>
    </xdr:to>
    <xdr:pic>
      <xdr:nvPicPr>
        <xdr:cNvPr id="1182" name="รูปภาพ 1">
          <a:extLst>
            <a:ext uri="{FF2B5EF4-FFF2-40B4-BE49-F238E27FC236}">
              <a16:creationId xmlns:a16="http://schemas.microsoft.com/office/drawing/2014/main" xmlns="" id="{A1E30A54-A6BC-460B-B462-01A3EA95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30165675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50362</xdr:colOff>
      <xdr:row>5</xdr:row>
      <xdr:rowOff>10947</xdr:rowOff>
    </xdr:from>
    <xdr:to>
      <xdr:col>11</xdr:col>
      <xdr:colOff>190284</xdr:colOff>
      <xdr:row>12</xdr:row>
      <xdr:rowOff>514569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72F0BF92-334A-4A3B-8E77-F982F8CCB4F5}"/>
            </a:ext>
          </a:extLst>
        </xdr:cNvPr>
        <xdr:cNvSpPr txBox="1"/>
      </xdr:nvSpPr>
      <xdr:spPr>
        <a:xfrm>
          <a:off x="7144845" y="1324740"/>
          <a:ext cx="3150698" cy="3437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</a:rPr>
            <a:t>ตัวอย่าง</a:t>
          </a:r>
        </a:p>
      </xdr:txBody>
    </xdr:sp>
    <xdr:clientData/>
  </xdr:twoCellAnchor>
  <xdr:twoCellAnchor editAs="oneCell">
    <xdr:from>
      <xdr:col>2</xdr:col>
      <xdr:colOff>1628775</xdr:colOff>
      <xdr:row>100</xdr:row>
      <xdr:rowOff>19050</xdr:rowOff>
    </xdr:from>
    <xdr:to>
      <xdr:col>2</xdr:col>
      <xdr:colOff>1628775</xdr:colOff>
      <xdr:row>103</xdr:row>
      <xdr:rowOff>189515</xdr:rowOff>
    </xdr:to>
    <xdr:pic>
      <xdr:nvPicPr>
        <xdr:cNvPr id="8" name="รูปภาพ 1">
          <a:extLst>
            <a:ext uri="{FF2B5EF4-FFF2-40B4-BE49-F238E27FC236}">
              <a16:creationId xmlns:a16="http://schemas.microsoft.com/office/drawing/2014/main" xmlns="" id="{193FE887-EDDD-4ADA-9497-48ABFC78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14490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6"/>
  <sheetViews>
    <sheetView tabSelected="1" zoomScale="60" zoomScaleNormal="60" zoomScaleSheetLayoutView="100" workbookViewId="0">
      <selection activeCell="E88" sqref="E88"/>
    </sheetView>
  </sheetViews>
  <sheetFormatPr defaultColWidth="9" defaultRowHeight="24"/>
  <cols>
    <col min="1" max="1" width="1.375" style="47" customWidth="1"/>
    <col min="2" max="2" width="5.25" style="1" customWidth="1"/>
    <col min="3" max="3" width="63.75" style="47" customWidth="1"/>
    <col min="4" max="4" width="12.25" style="2" customWidth="1"/>
    <col min="5" max="5" width="11" style="2" customWidth="1"/>
    <col min="6" max="6" width="12.75" style="46" customWidth="1"/>
    <col min="7" max="16384" width="9" style="47"/>
  </cols>
  <sheetData>
    <row r="1" spans="2:6">
      <c r="B1" s="62" t="s">
        <v>103</v>
      </c>
      <c r="C1" s="62"/>
      <c r="D1" s="62"/>
      <c r="E1" s="62"/>
      <c r="F1" s="62"/>
    </row>
    <row r="2" spans="2:6">
      <c r="B2" s="68" t="s">
        <v>102</v>
      </c>
      <c r="C2" s="68"/>
      <c r="D2" s="68"/>
      <c r="E2" s="68"/>
      <c r="F2" s="68"/>
    </row>
    <row r="3" spans="2:6">
      <c r="B3" s="75" t="s">
        <v>104</v>
      </c>
      <c r="C3" s="75"/>
      <c r="D3" s="75"/>
      <c r="E3" s="75"/>
      <c r="F3" s="75"/>
    </row>
    <row r="4" spans="2:6">
      <c r="B4" s="4"/>
      <c r="C4" s="66" t="s">
        <v>98</v>
      </c>
      <c r="D4" s="69" t="s">
        <v>0</v>
      </c>
      <c r="E4" s="69" t="s">
        <v>93</v>
      </c>
      <c r="F4" s="73" t="s">
        <v>83</v>
      </c>
    </row>
    <row r="5" spans="2:6">
      <c r="B5" s="60"/>
      <c r="C5" s="67"/>
      <c r="D5" s="70"/>
      <c r="E5" s="70"/>
      <c r="F5" s="74"/>
    </row>
    <row r="6" spans="2:6">
      <c r="B6" s="52">
        <v>1</v>
      </c>
      <c r="C6" s="53" t="s">
        <v>1</v>
      </c>
      <c r="D6" s="17"/>
      <c r="E6" s="17"/>
      <c r="F6" s="48"/>
    </row>
    <row r="7" spans="2:6">
      <c r="B7" s="5">
        <v>1.1000000000000001</v>
      </c>
      <c r="C7" s="27" t="s">
        <v>2</v>
      </c>
      <c r="D7" s="18">
        <v>20000</v>
      </c>
      <c r="E7" s="18" t="s">
        <v>94</v>
      </c>
      <c r="F7" s="32" t="s">
        <v>84</v>
      </c>
    </row>
    <row r="8" spans="2:6" ht="48">
      <c r="B8" s="5">
        <v>1.2</v>
      </c>
      <c r="C8" s="27" t="s">
        <v>3</v>
      </c>
      <c r="D8" s="18">
        <v>26000</v>
      </c>
      <c r="E8" s="18" t="s">
        <v>95</v>
      </c>
      <c r="F8" s="32" t="s">
        <v>84</v>
      </c>
    </row>
    <row r="9" spans="2:6" ht="48">
      <c r="B9" s="5">
        <v>1.3</v>
      </c>
      <c r="C9" s="27" t="s">
        <v>4</v>
      </c>
      <c r="D9" s="18">
        <v>28000</v>
      </c>
      <c r="E9" s="18" t="s">
        <v>96</v>
      </c>
      <c r="F9" s="32" t="s">
        <v>84</v>
      </c>
    </row>
    <row r="10" spans="2:6" ht="48">
      <c r="B10" s="5">
        <v>1.4</v>
      </c>
      <c r="C10" s="27" t="s">
        <v>5</v>
      </c>
      <c r="D10" s="18">
        <v>26000</v>
      </c>
      <c r="E10" s="18" t="s">
        <v>97</v>
      </c>
      <c r="F10" s="32" t="s">
        <v>84</v>
      </c>
    </row>
    <row r="11" spans="2:6">
      <c r="B11" s="54">
        <v>2</v>
      </c>
      <c r="C11" s="55" t="s">
        <v>6</v>
      </c>
      <c r="D11" s="19"/>
      <c r="E11" s="19"/>
      <c r="F11" s="32"/>
    </row>
    <row r="12" spans="2:6">
      <c r="B12" s="8">
        <v>2.1</v>
      </c>
      <c r="C12" s="28" t="s">
        <v>7</v>
      </c>
      <c r="D12" s="19"/>
      <c r="E12" s="19"/>
      <c r="F12" s="32"/>
    </row>
    <row r="13" spans="2:6" ht="48">
      <c r="B13" s="9"/>
      <c r="C13" s="29" t="s">
        <v>87</v>
      </c>
      <c r="D13" s="19">
        <f>668+1686+2462+5234+5484+5234</f>
        <v>20768</v>
      </c>
      <c r="E13" s="19"/>
      <c r="F13" s="32" t="s">
        <v>84</v>
      </c>
    </row>
    <row r="14" spans="2:6">
      <c r="B14" s="10"/>
      <c r="C14" s="30" t="s">
        <v>88</v>
      </c>
      <c r="D14" s="19">
        <f>2812+5328+6400</f>
        <v>14540</v>
      </c>
      <c r="E14" s="19"/>
      <c r="F14" s="32" t="s">
        <v>84</v>
      </c>
    </row>
    <row r="15" spans="2:6">
      <c r="B15" s="10"/>
      <c r="C15" s="30" t="s">
        <v>8</v>
      </c>
      <c r="D15" s="19">
        <f>2518+4826+4000+4826</f>
        <v>16170</v>
      </c>
      <c r="E15" s="19"/>
      <c r="F15" s="32" t="s">
        <v>84</v>
      </c>
    </row>
    <row r="16" spans="2:6">
      <c r="B16" s="10"/>
      <c r="C16" s="30" t="s">
        <v>9</v>
      </c>
      <c r="D16" s="19">
        <v>1628</v>
      </c>
      <c r="E16" s="19"/>
      <c r="F16" s="32" t="s">
        <v>84</v>
      </c>
    </row>
    <row r="17" spans="2:6">
      <c r="B17" s="10"/>
      <c r="C17" s="30" t="s">
        <v>10</v>
      </c>
      <c r="D17" s="19">
        <v>2222</v>
      </c>
      <c r="E17" s="19"/>
      <c r="F17" s="32" t="s">
        <v>84</v>
      </c>
    </row>
    <row r="18" spans="2:6">
      <c r="B18" s="10"/>
      <c r="C18" s="30" t="s">
        <v>11</v>
      </c>
      <c r="D18" s="19">
        <f>8000+2762+8000+8000</f>
        <v>26762</v>
      </c>
      <c r="E18" s="19"/>
      <c r="F18" s="32" t="s">
        <v>84</v>
      </c>
    </row>
    <row r="19" spans="2:6" ht="48">
      <c r="B19" s="10"/>
      <c r="C19" s="30" t="s">
        <v>12</v>
      </c>
      <c r="D19" s="19">
        <f>1742+2762</f>
        <v>4504</v>
      </c>
      <c r="E19" s="19"/>
      <c r="F19" s="32" t="s">
        <v>84</v>
      </c>
    </row>
    <row r="20" spans="2:6">
      <c r="B20" s="10"/>
      <c r="C20" s="30" t="s">
        <v>13</v>
      </c>
      <c r="D20" s="19">
        <f>5698+5000+5000</f>
        <v>15698</v>
      </c>
      <c r="E20" s="19"/>
      <c r="F20" s="32" t="s">
        <v>84</v>
      </c>
    </row>
    <row r="21" spans="2:6" ht="48">
      <c r="B21" s="10"/>
      <c r="C21" s="30" t="s">
        <v>14</v>
      </c>
      <c r="D21" s="19">
        <f>5000+3850+5000+5000</f>
        <v>18850</v>
      </c>
      <c r="E21" s="19"/>
      <c r="F21" s="32" t="s">
        <v>84</v>
      </c>
    </row>
    <row r="22" spans="2:6">
      <c r="B22" s="10"/>
      <c r="C22" s="30" t="s">
        <v>15</v>
      </c>
      <c r="D22" s="19">
        <v>2000</v>
      </c>
      <c r="E22" s="19"/>
      <c r="F22" s="32" t="s">
        <v>84</v>
      </c>
    </row>
    <row r="23" spans="2:6">
      <c r="B23" s="10"/>
      <c r="C23" s="30" t="s">
        <v>16</v>
      </c>
      <c r="D23" s="19">
        <f>6000+4200</f>
        <v>10200</v>
      </c>
      <c r="E23" s="19"/>
      <c r="F23" s="32" t="s">
        <v>84</v>
      </c>
    </row>
    <row r="24" spans="2:6">
      <c r="B24" s="8">
        <v>2.2000000000000002</v>
      </c>
      <c r="C24" s="28" t="s">
        <v>17</v>
      </c>
      <c r="D24" s="19"/>
      <c r="E24" s="19"/>
      <c r="F24" s="32"/>
    </row>
    <row r="25" spans="2:6">
      <c r="B25" s="9"/>
      <c r="C25" s="31" t="s">
        <v>18</v>
      </c>
      <c r="D25" s="19"/>
      <c r="E25" s="19"/>
      <c r="F25" s="32"/>
    </row>
    <row r="26" spans="2:6">
      <c r="B26" s="9"/>
      <c r="C26" s="32" t="s">
        <v>19</v>
      </c>
      <c r="D26" s="19">
        <v>5000</v>
      </c>
      <c r="E26" s="19"/>
      <c r="F26" s="32" t="s">
        <v>91</v>
      </c>
    </row>
    <row r="27" spans="2:6">
      <c r="B27" s="9"/>
      <c r="C27" s="33" t="s">
        <v>20</v>
      </c>
      <c r="D27" s="20">
        <v>10000</v>
      </c>
      <c r="E27" s="20"/>
      <c r="F27" s="32" t="s">
        <v>91</v>
      </c>
    </row>
    <row r="28" spans="2:6">
      <c r="B28" s="9"/>
      <c r="C28" s="33" t="s">
        <v>21</v>
      </c>
      <c r="D28" s="20">
        <v>6000</v>
      </c>
      <c r="E28" s="20"/>
      <c r="F28" s="32" t="s">
        <v>91</v>
      </c>
    </row>
    <row r="29" spans="2:6">
      <c r="B29" s="9"/>
      <c r="C29" s="34" t="s">
        <v>22</v>
      </c>
      <c r="D29" s="20">
        <v>24000</v>
      </c>
      <c r="E29" s="20"/>
      <c r="F29" s="32" t="s">
        <v>91</v>
      </c>
    </row>
    <row r="30" spans="2:6">
      <c r="B30" s="9"/>
      <c r="C30" s="31" t="s">
        <v>23</v>
      </c>
      <c r="D30" s="19"/>
      <c r="E30" s="19"/>
      <c r="F30" s="32"/>
    </row>
    <row r="31" spans="2:6">
      <c r="B31" s="9"/>
      <c r="C31" s="35" t="s">
        <v>79</v>
      </c>
      <c r="D31" s="19">
        <v>10000</v>
      </c>
      <c r="E31" s="19"/>
      <c r="F31" s="32" t="s">
        <v>91</v>
      </c>
    </row>
    <row r="32" spans="2:6">
      <c r="B32" s="9"/>
      <c r="C32" s="35" t="s">
        <v>80</v>
      </c>
      <c r="D32" s="19">
        <v>10000</v>
      </c>
      <c r="E32" s="19"/>
      <c r="F32" s="32" t="s">
        <v>91</v>
      </c>
    </row>
    <row r="33" spans="2:6">
      <c r="B33" s="9"/>
      <c r="C33" s="35" t="s">
        <v>24</v>
      </c>
      <c r="D33" s="19">
        <v>10000</v>
      </c>
      <c r="E33" s="19"/>
      <c r="F33" s="32" t="s">
        <v>91</v>
      </c>
    </row>
    <row r="34" spans="2:6">
      <c r="B34" s="9"/>
      <c r="C34" s="35" t="s">
        <v>81</v>
      </c>
      <c r="D34" s="19">
        <v>24000</v>
      </c>
      <c r="E34" s="19"/>
      <c r="F34" s="32" t="s">
        <v>91</v>
      </c>
    </row>
    <row r="35" spans="2:6">
      <c r="B35" s="9"/>
      <c r="C35" s="35" t="s">
        <v>82</v>
      </c>
      <c r="D35" s="19">
        <v>4000</v>
      </c>
      <c r="E35" s="19"/>
      <c r="F35" s="32" t="s">
        <v>91</v>
      </c>
    </row>
    <row r="36" spans="2:6">
      <c r="B36" s="9"/>
      <c r="C36" s="31" t="s">
        <v>25</v>
      </c>
      <c r="D36" s="19"/>
      <c r="E36" s="19"/>
      <c r="F36" s="32"/>
    </row>
    <row r="37" spans="2:6">
      <c r="B37" s="9"/>
      <c r="C37" s="32" t="s">
        <v>19</v>
      </c>
      <c r="D37" s="19">
        <v>5000</v>
      </c>
      <c r="E37" s="19"/>
      <c r="F37" s="32" t="s">
        <v>91</v>
      </c>
    </row>
    <row r="38" spans="2:6">
      <c r="B38" s="11"/>
      <c r="C38" s="33" t="s">
        <v>20</v>
      </c>
      <c r="D38" s="20">
        <v>10000</v>
      </c>
      <c r="E38" s="20"/>
      <c r="F38" s="32" t="s">
        <v>91</v>
      </c>
    </row>
    <row r="39" spans="2:6">
      <c r="B39" s="9"/>
      <c r="C39" s="33" t="s">
        <v>21</v>
      </c>
      <c r="D39" s="20">
        <v>6000</v>
      </c>
      <c r="E39" s="20"/>
      <c r="F39" s="32" t="s">
        <v>91</v>
      </c>
    </row>
    <row r="40" spans="2:6">
      <c r="B40" s="9"/>
      <c r="C40" s="34" t="s">
        <v>26</v>
      </c>
      <c r="D40" s="20">
        <v>24000</v>
      </c>
      <c r="E40" s="20"/>
      <c r="F40" s="32" t="s">
        <v>91</v>
      </c>
    </row>
    <row r="41" spans="2:6">
      <c r="B41" s="8">
        <v>2.2999999999999998</v>
      </c>
      <c r="C41" s="36" t="s">
        <v>27</v>
      </c>
      <c r="D41" s="19"/>
      <c r="E41" s="19"/>
      <c r="F41" s="32"/>
    </row>
    <row r="42" spans="2:6">
      <c r="B42" s="9"/>
      <c r="C42" s="36" t="s">
        <v>28</v>
      </c>
      <c r="D42" s="19"/>
      <c r="E42" s="19"/>
      <c r="F42" s="32"/>
    </row>
    <row r="43" spans="2:6">
      <c r="B43" s="6"/>
      <c r="C43" s="37" t="s">
        <v>29</v>
      </c>
      <c r="D43" s="19">
        <v>1000</v>
      </c>
      <c r="E43" s="19"/>
      <c r="F43" s="32" t="s">
        <v>91</v>
      </c>
    </row>
    <row r="44" spans="2:6">
      <c r="B44" s="6"/>
      <c r="C44" s="37" t="s">
        <v>30</v>
      </c>
      <c r="D44" s="19">
        <v>26400</v>
      </c>
      <c r="E44" s="19"/>
      <c r="F44" s="32" t="s">
        <v>91</v>
      </c>
    </row>
    <row r="45" spans="2:6">
      <c r="B45" s="6"/>
      <c r="C45" s="37" t="s">
        <v>31</v>
      </c>
      <c r="D45" s="19">
        <v>3000</v>
      </c>
      <c r="E45" s="19"/>
      <c r="F45" s="32" t="s">
        <v>91</v>
      </c>
    </row>
    <row r="46" spans="2:6">
      <c r="B46" s="6"/>
      <c r="C46" s="37" t="s">
        <v>32</v>
      </c>
      <c r="D46" s="19">
        <v>5000</v>
      </c>
      <c r="E46" s="19"/>
      <c r="F46" s="32" t="s">
        <v>91</v>
      </c>
    </row>
    <row r="47" spans="2:6">
      <c r="B47" s="6"/>
      <c r="C47" s="37" t="s">
        <v>33</v>
      </c>
      <c r="D47" s="19">
        <v>2800</v>
      </c>
      <c r="E47" s="19"/>
      <c r="F47" s="32" t="s">
        <v>84</v>
      </c>
    </row>
    <row r="48" spans="2:6">
      <c r="B48" s="6"/>
      <c r="C48" s="37" t="s">
        <v>34</v>
      </c>
      <c r="D48" s="19">
        <f>5020+10000</f>
        <v>15020</v>
      </c>
      <c r="E48" s="19"/>
      <c r="F48" s="32" t="s">
        <v>84</v>
      </c>
    </row>
    <row r="49" spans="2:6">
      <c r="B49" s="6"/>
      <c r="C49" s="37" t="s">
        <v>35</v>
      </c>
      <c r="D49" s="19">
        <v>8400</v>
      </c>
      <c r="E49" s="19"/>
      <c r="F49" s="32" t="s">
        <v>84</v>
      </c>
    </row>
    <row r="50" spans="2:6">
      <c r="B50" s="6"/>
      <c r="C50" s="37" t="s">
        <v>36</v>
      </c>
      <c r="D50" s="20">
        <v>11500</v>
      </c>
      <c r="E50" s="20"/>
      <c r="F50" s="32" t="s">
        <v>85</v>
      </c>
    </row>
    <row r="51" spans="2:6">
      <c r="B51" s="6"/>
      <c r="C51" s="37" t="s">
        <v>37</v>
      </c>
      <c r="D51" s="20">
        <v>8000</v>
      </c>
      <c r="E51" s="20"/>
      <c r="F51" s="32" t="s">
        <v>84</v>
      </c>
    </row>
    <row r="52" spans="2:6">
      <c r="B52" s="6"/>
      <c r="C52" s="37" t="s">
        <v>38</v>
      </c>
      <c r="D52" s="20">
        <v>2000</v>
      </c>
      <c r="E52" s="20"/>
      <c r="F52" s="32" t="s">
        <v>84</v>
      </c>
    </row>
    <row r="53" spans="2:6">
      <c r="B53" s="6"/>
      <c r="C53" s="37" t="s">
        <v>39</v>
      </c>
      <c r="D53" s="20">
        <v>15000</v>
      </c>
      <c r="E53" s="20"/>
      <c r="F53" s="32" t="s">
        <v>84</v>
      </c>
    </row>
    <row r="54" spans="2:6">
      <c r="B54" s="6"/>
      <c r="C54" s="37" t="s">
        <v>90</v>
      </c>
      <c r="D54" s="20">
        <v>10000</v>
      </c>
      <c r="E54" s="20"/>
      <c r="F54" s="32" t="s">
        <v>84</v>
      </c>
    </row>
    <row r="55" spans="2:6">
      <c r="B55" s="6"/>
      <c r="C55" s="37" t="s">
        <v>40</v>
      </c>
      <c r="D55" s="20">
        <v>2000</v>
      </c>
      <c r="E55" s="20"/>
      <c r="F55" s="32" t="s">
        <v>84</v>
      </c>
    </row>
    <row r="56" spans="2:6">
      <c r="B56" s="6"/>
      <c r="C56" s="37" t="s">
        <v>41</v>
      </c>
      <c r="D56" s="20">
        <v>2000</v>
      </c>
      <c r="E56" s="20"/>
      <c r="F56" s="32" t="s">
        <v>84</v>
      </c>
    </row>
    <row r="57" spans="2:6">
      <c r="B57" s="6"/>
      <c r="C57" s="37" t="s">
        <v>42</v>
      </c>
      <c r="D57" s="20">
        <v>390</v>
      </c>
      <c r="E57" s="20"/>
      <c r="F57" s="32" t="s">
        <v>86</v>
      </c>
    </row>
    <row r="58" spans="2:6">
      <c r="B58" s="6"/>
      <c r="C58" s="38" t="s">
        <v>43</v>
      </c>
      <c r="D58" s="20"/>
      <c r="E58" s="20"/>
      <c r="F58" s="32"/>
    </row>
    <row r="59" spans="2:6">
      <c r="B59" s="6"/>
      <c r="C59" s="27" t="s">
        <v>44</v>
      </c>
      <c r="D59" s="23">
        <v>1000</v>
      </c>
      <c r="E59" s="23"/>
      <c r="F59" s="32" t="s">
        <v>91</v>
      </c>
    </row>
    <row r="60" spans="2:6" ht="48">
      <c r="B60" s="6"/>
      <c r="C60" s="27" t="s">
        <v>45</v>
      </c>
      <c r="D60" s="23">
        <v>15000</v>
      </c>
      <c r="E60" s="23"/>
      <c r="F60" s="32" t="s">
        <v>91</v>
      </c>
    </row>
    <row r="61" spans="2:6">
      <c r="B61" s="6"/>
      <c r="C61" s="33" t="s">
        <v>46</v>
      </c>
      <c r="D61" s="20">
        <v>36000</v>
      </c>
      <c r="E61" s="20"/>
      <c r="F61" s="32" t="s">
        <v>91</v>
      </c>
    </row>
    <row r="62" spans="2:6">
      <c r="B62" s="6"/>
      <c r="C62" s="39" t="s">
        <v>47</v>
      </c>
      <c r="D62" s="20">
        <v>5500</v>
      </c>
      <c r="E62" s="20"/>
      <c r="F62" s="32" t="s">
        <v>91</v>
      </c>
    </row>
    <row r="63" spans="2:6">
      <c r="B63" s="6"/>
      <c r="C63" s="39" t="s">
        <v>48</v>
      </c>
      <c r="D63" s="20">
        <v>35000</v>
      </c>
      <c r="E63" s="20"/>
      <c r="F63" s="32" t="s">
        <v>91</v>
      </c>
    </row>
    <row r="64" spans="2:6">
      <c r="B64" s="6"/>
      <c r="C64" s="40" t="s">
        <v>49</v>
      </c>
      <c r="D64" s="20">
        <v>8000</v>
      </c>
      <c r="E64" s="20"/>
      <c r="F64" s="32" t="s">
        <v>91</v>
      </c>
    </row>
    <row r="65" spans="2:6">
      <c r="B65" s="6"/>
      <c r="C65" s="35" t="s">
        <v>50</v>
      </c>
      <c r="D65" s="19">
        <v>3000</v>
      </c>
      <c r="E65" s="19"/>
      <c r="F65" s="32" t="s">
        <v>86</v>
      </c>
    </row>
    <row r="66" spans="2:6">
      <c r="B66" s="6"/>
      <c r="C66" s="40" t="s">
        <v>51</v>
      </c>
      <c r="D66" s="20">
        <v>6500</v>
      </c>
      <c r="E66" s="20"/>
      <c r="F66" s="32" t="s">
        <v>86</v>
      </c>
    </row>
    <row r="67" spans="2:6">
      <c r="B67" s="6"/>
      <c r="C67" s="40" t="s">
        <v>52</v>
      </c>
      <c r="D67" s="20">
        <v>1000</v>
      </c>
      <c r="E67" s="20"/>
      <c r="F67" s="32" t="s">
        <v>84</v>
      </c>
    </row>
    <row r="68" spans="2:6">
      <c r="B68" s="6"/>
      <c r="C68" s="38" t="s">
        <v>53</v>
      </c>
      <c r="D68" s="20"/>
      <c r="E68" s="20"/>
      <c r="F68" s="32"/>
    </row>
    <row r="69" spans="2:6">
      <c r="B69" s="6"/>
      <c r="C69" s="41" t="s">
        <v>54</v>
      </c>
      <c r="D69" s="7">
        <v>2000</v>
      </c>
      <c r="E69" s="7"/>
      <c r="F69" s="32" t="s">
        <v>91</v>
      </c>
    </row>
    <row r="70" spans="2:6">
      <c r="B70" s="6"/>
      <c r="C70" s="40" t="s">
        <v>55</v>
      </c>
      <c r="D70" s="7">
        <v>3500</v>
      </c>
      <c r="E70" s="7"/>
      <c r="F70" s="32" t="s">
        <v>91</v>
      </c>
    </row>
    <row r="71" spans="2:6">
      <c r="B71" s="6"/>
      <c r="C71" s="40" t="s">
        <v>56</v>
      </c>
      <c r="D71" s="7">
        <v>2450</v>
      </c>
      <c r="E71" s="7"/>
      <c r="F71" s="32" t="s">
        <v>91</v>
      </c>
    </row>
    <row r="72" spans="2:6">
      <c r="B72" s="6"/>
      <c r="C72" s="40" t="s">
        <v>57</v>
      </c>
      <c r="D72" s="7">
        <v>8000</v>
      </c>
      <c r="E72" s="7"/>
      <c r="F72" s="32" t="s">
        <v>91</v>
      </c>
    </row>
    <row r="73" spans="2:6">
      <c r="B73" s="6"/>
      <c r="C73" s="40" t="s">
        <v>58</v>
      </c>
      <c r="D73" s="7">
        <v>24000</v>
      </c>
      <c r="E73" s="7"/>
      <c r="F73" s="32" t="s">
        <v>91</v>
      </c>
    </row>
    <row r="74" spans="2:6">
      <c r="B74" s="6"/>
      <c r="C74" s="40" t="s">
        <v>76</v>
      </c>
      <c r="D74" s="7">
        <v>10000</v>
      </c>
      <c r="E74" s="7"/>
      <c r="F74" s="32" t="s">
        <v>91</v>
      </c>
    </row>
    <row r="75" spans="2:6">
      <c r="B75" s="6"/>
      <c r="C75" s="35" t="s">
        <v>77</v>
      </c>
      <c r="D75" s="7">
        <v>14000</v>
      </c>
      <c r="E75" s="7"/>
      <c r="F75" s="32" t="s">
        <v>91</v>
      </c>
    </row>
    <row r="76" spans="2:6">
      <c r="B76" s="6"/>
      <c r="C76" s="40" t="s">
        <v>59</v>
      </c>
      <c r="D76" s="12">
        <v>7000</v>
      </c>
      <c r="E76" s="12"/>
      <c r="F76" s="32" t="s">
        <v>91</v>
      </c>
    </row>
    <row r="77" spans="2:6">
      <c r="B77" s="6"/>
      <c r="C77" s="35" t="s">
        <v>60</v>
      </c>
      <c r="D77" s="7">
        <v>3500</v>
      </c>
      <c r="E77" s="7"/>
      <c r="F77" s="32" t="s">
        <v>86</v>
      </c>
    </row>
    <row r="78" spans="2:6">
      <c r="B78" s="6"/>
      <c r="C78" s="40" t="s">
        <v>61</v>
      </c>
      <c r="D78" s="12">
        <v>2500</v>
      </c>
      <c r="E78" s="12"/>
      <c r="F78" s="32" t="s">
        <v>84</v>
      </c>
    </row>
    <row r="79" spans="2:6">
      <c r="B79" s="6"/>
      <c r="C79" s="40" t="s">
        <v>62</v>
      </c>
      <c r="D79" s="12">
        <v>4100</v>
      </c>
      <c r="E79" s="12"/>
      <c r="F79" s="32" t="s">
        <v>86</v>
      </c>
    </row>
    <row r="80" spans="2:6">
      <c r="B80" s="6"/>
      <c r="C80" s="40" t="s">
        <v>63</v>
      </c>
      <c r="D80" s="12">
        <v>1000</v>
      </c>
      <c r="E80" s="12"/>
      <c r="F80" s="32" t="s">
        <v>84</v>
      </c>
    </row>
    <row r="81" spans="2:6">
      <c r="B81" s="6"/>
      <c r="C81" s="38" t="s">
        <v>64</v>
      </c>
      <c r="D81" s="20"/>
      <c r="E81" s="20"/>
      <c r="F81" s="32"/>
    </row>
    <row r="82" spans="2:6">
      <c r="B82" s="6"/>
      <c r="C82" s="27" t="s">
        <v>44</v>
      </c>
      <c r="D82" s="23">
        <v>1000</v>
      </c>
      <c r="E82" s="23"/>
      <c r="F82" s="32" t="s">
        <v>91</v>
      </c>
    </row>
    <row r="83" spans="2:6" ht="48">
      <c r="B83" s="6"/>
      <c r="C83" s="27" t="s">
        <v>45</v>
      </c>
      <c r="D83" s="23">
        <v>15000</v>
      </c>
      <c r="E83" s="23"/>
      <c r="F83" s="32" t="s">
        <v>91</v>
      </c>
    </row>
    <row r="84" spans="2:6">
      <c r="B84" s="6"/>
      <c r="C84" s="33" t="s">
        <v>78</v>
      </c>
      <c r="D84" s="20">
        <v>43000</v>
      </c>
      <c r="E84" s="20"/>
      <c r="F84" s="32" t="s">
        <v>84</v>
      </c>
    </row>
    <row r="85" spans="2:6">
      <c r="B85" s="6"/>
      <c r="C85" s="39" t="s">
        <v>65</v>
      </c>
      <c r="D85" s="20">
        <v>5000</v>
      </c>
      <c r="E85" s="20"/>
      <c r="F85" s="32" t="s">
        <v>84</v>
      </c>
    </row>
    <row r="86" spans="2:6">
      <c r="B86" s="6"/>
      <c r="C86" s="39" t="s">
        <v>66</v>
      </c>
      <c r="D86" s="20">
        <v>32000</v>
      </c>
      <c r="E86" s="20"/>
      <c r="F86" s="32" t="s">
        <v>84</v>
      </c>
    </row>
    <row r="87" spans="2:6">
      <c r="B87" s="6"/>
      <c r="C87" s="39" t="s">
        <v>67</v>
      </c>
      <c r="D87" s="20">
        <v>15000</v>
      </c>
      <c r="E87" s="20"/>
      <c r="F87" s="32" t="s">
        <v>84</v>
      </c>
    </row>
    <row r="88" spans="2:6">
      <c r="B88" s="6"/>
      <c r="C88" s="39" t="s">
        <v>68</v>
      </c>
      <c r="D88" s="20">
        <v>23000</v>
      </c>
      <c r="E88" s="20"/>
      <c r="F88" s="32" t="s">
        <v>84</v>
      </c>
    </row>
    <row r="89" spans="2:6">
      <c r="B89" s="13"/>
      <c r="C89" s="42" t="s">
        <v>69</v>
      </c>
      <c r="D89" s="21"/>
      <c r="E89" s="57"/>
      <c r="F89" s="32"/>
    </row>
    <row r="90" spans="2:6">
      <c r="B90" s="52">
        <v>3</v>
      </c>
      <c r="C90" s="56" t="s">
        <v>70</v>
      </c>
      <c r="D90" s="22"/>
      <c r="E90" s="24"/>
      <c r="F90" s="32"/>
    </row>
    <row r="91" spans="2:6">
      <c r="B91" s="5">
        <v>3.1</v>
      </c>
      <c r="C91" s="16" t="s">
        <v>71</v>
      </c>
      <c r="D91" s="24">
        <f>7619+8881+15653+12000</f>
        <v>44153</v>
      </c>
      <c r="E91" s="24"/>
      <c r="F91" s="32" t="s">
        <v>92</v>
      </c>
    </row>
    <row r="92" spans="2:6">
      <c r="B92" s="5">
        <v>3.2</v>
      </c>
      <c r="C92" s="19" t="s">
        <v>72</v>
      </c>
      <c r="D92" s="23">
        <f>9560+6580+6860+1800+7180</f>
        <v>31980</v>
      </c>
      <c r="E92" s="23"/>
      <c r="F92" s="32" t="s">
        <v>86</v>
      </c>
    </row>
    <row r="93" spans="2:6">
      <c r="B93" s="5">
        <v>3.3</v>
      </c>
      <c r="C93" s="43" t="s">
        <v>73</v>
      </c>
      <c r="D93" s="23">
        <v>24320</v>
      </c>
      <c r="E93" s="23"/>
      <c r="F93" s="32" t="s">
        <v>84</v>
      </c>
    </row>
    <row r="94" spans="2:6">
      <c r="B94" s="14">
        <v>3.4</v>
      </c>
      <c r="C94" s="44" t="s">
        <v>74</v>
      </c>
      <c r="D94" s="25">
        <v>6455</v>
      </c>
      <c r="E94" s="25"/>
      <c r="F94" s="32" t="s">
        <v>86</v>
      </c>
    </row>
    <row r="95" spans="2:6">
      <c r="B95" s="15"/>
      <c r="C95" s="45" t="s">
        <v>105</v>
      </c>
      <c r="D95" s="26">
        <f>SUM(D6:D94)</f>
        <v>927810</v>
      </c>
      <c r="E95" s="58"/>
      <c r="F95" s="48"/>
    </row>
    <row r="96" spans="2:6">
      <c r="B96" s="71" t="s">
        <v>89</v>
      </c>
      <c r="C96" s="72"/>
      <c r="D96" s="72"/>
      <c r="E96" s="59"/>
      <c r="F96" s="49"/>
    </row>
    <row r="97" spans="2:5">
      <c r="B97" s="47"/>
      <c r="C97" s="3"/>
      <c r="D97" s="47"/>
      <c r="E97" s="47"/>
    </row>
    <row r="98" spans="2:5">
      <c r="B98" s="47"/>
      <c r="C98" s="61" t="s">
        <v>75</v>
      </c>
      <c r="D98" s="3"/>
      <c r="E98" s="47"/>
    </row>
    <row r="99" spans="2:5">
      <c r="B99" s="47"/>
      <c r="C99" s="51"/>
      <c r="D99" s="51"/>
      <c r="E99" s="47"/>
    </row>
    <row r="100" spans="2:5">
      <c r="B100" s="47"/>
      <c r="C100" s="63" t="s">
        <v>101</v>
      </c>
      <c r="D100" s="63"/>
      <c r="E100" s="50"/>
    </row>
    <row r="101" spans="2:5">
      <c r="B101" s="47"/>
      <c r="C101" s="64" t="s">
        <v>99</v>
      </c>
      <c r="D101" s="64"/>
      <c r="E101" s="47"/>
    </row>
    <row r="102" spans="2:5">
      <c r="B102" s="47"/>
      <c r="C102" s="65" t="s">
        <v>100</v>
      </c>
      <c r="D102" s="65"/>
      <c r="E102" s="47"/>
    </row>
    <row r="103" spans="2:5">
      <c r="B103" s="47"/>
      <c r="C103" s="51"/>
      <c r="D103" s="47"/>
      <c r="E103" s="47"/>
    </row>
    <row r="104" spans="2:5">
      <c r="B104" s="47"/>
      <c r="C104" s="3"/>
      <c r="D104" s="47"/>
      <c r="E104" s="47"/>
    </row>
    <row r="105" spans="2:5">
      <c r="B105" s="47"/>
      <c r="D105" s="47"/>
      <c r="E105" s="47"/>
    </row>
    <row r="106" spans="2:5">
      <c r="B106" s="47"/>
      <c r="C106" s="3"/>
      <c r="D106" s="47"/>
      <c r="E106" s="47"/>
    </row>
  </sheetData>
  <mergeCells count="11">
    <mergeCell ref="B1:F1"/>
    <mergeCell ref="C100:D100"/>
    <mergeCell ref="C101:D101"/>
    <mergeCell ref="C102:D102"/>
    <mergeCell ref="C4:C5"/>
    <mergeCell ref="B2:F2"/>
    <mergeCell ref="D4:D5"/>
    <mergeCell ref="B96:D96"/>
    <mergeCell ref="E4:E5"/>
    <mergeCell ref="F4:F5"/>
    <mergeCell ref="B3:F3"/>
  </mergeCells>
  <phoneticPr fontId="3" type="noConversion"/>
  <pageMargins left="0.19685039370078741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ตัวอย่าง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patnaree.att</dc:creator>
  <cp:lastModifiedBy>Admin</cp:lastModifiedBy>
  <cp:lastPrinted>2023-07-12T02:28:03Z</cp:lastPrinted>
  <dcterms:created xsi:type="dcterms:W3CDTF">2021-02-26T01:39:05Z</dcterms:created>
  <dcterms:modified xsi:type="dcterms:W3CDTF">2023-07-18T09:26:41Z</dcterms:modified>
</cp:coreProperties>
</file>